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stavo.suarez\Downloads\"/>
    </mc:Choice>
  </mc:AlternateContent>
  <bookViews>
    <workbookView xWindow="0" yWindow="180" windowWidth="10050" windowHeight="6825" tabRatio="834" activeTab="1"/>
  </bookViews>
  <sheets>
    <sheet name="Datos" sheetId="1" r:id="rId1"/>
    <sheet name="Metadatos" sheetId="44" r:id="rId2"/>
    <sheet name="motos" sheetId="23" state="hidden" r:id="rId3"/>
    <sheet name="Lesionados" sheetId="19" state="hidden" r:id="rId4"/>
    <sheet name="Casco" sheetId="17" state="hidden" r:id="rId5"/>
    <sheet name="Casco2" sheetId="40" state="hidden" r:id="rId6"/>
    <sheet name="alcohol" sheetId="18" state="hidden" r:id="rId7"/>
    <sheet name="ErroresSGSP" sheetId="24" state="hidden" r:id="rId8"/>
    <sheet name="tasaxdepto" sheetId="20" state="hidden" r:id="rId9"/>
    <sheet name="Pedad" sheetId="33" state="hidden" r:id="rId10"/>
    <sheet name="Hoja1" sheetId="39" state="hidden" r:id="rId11"/>
  </sheets>
  <definedNames>
    <definedName name="_xlnm._FilterDatabase" localSheetId="0" hidden="1">Datos!$A$1:$N$447</definedName>
    <definedName name="_xlnm.Print_Area" localSheetId="0">Datos!$B$54:$E$60</definedName>
    <definedName name="Table1">Datos!$A$1:$L$1</definedName>
  </definedNames>
  <calcPr calcId="152511"/>
  <pivotCaches>
    <pivotCache cacheId="0" r:id="rId12"/>
  </pivotCaches>
</workbook>
</file>

<file path=xl/calcChain.xml><?xml version="1.0" encoding="utf-8"?>
<calcChain xmlns="http://schemas.openxmlformats.org/spreadsheetml/2006/main">
  <c r="D20" i="20" l="1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D6" i="20"/>
  <c r="D5" i="20"/>
  <c r="D4" i="20"/>
  <c r="D3" i="20"/>
  <c r="D2" i="20"/>
  <c r="H30" i="18"/>
  <c r="G30" i="18"/>
  <c r="F30" i="18"/>
  <c r="E30" i="18"/>
  <c r="D30" i="18"/>
  <c r="C30" i="18"/>
  <c r="B30" i="18"/>
  <c r="H28" i="18"/>
  <c r="G28" i="18"/>
  <c r="F28" i="18"/>
  <c r="E28" i="18"/>
  <c r="D28" i="18"/>
  <c r="C28" i="18"/>
  <c r="B28" i="18"/>
  <c r="H27" i="18"/>
  <c r="G27" i="18"/>
  <c r="F27" i="18"/>
  <c r="E27" i="18"/>
  <c r="D27" i="18"/>
  <c r="C27" i="18"/>
  <c r="B27" i="18"/>
  <c r="J25" i="18"/>
  <c r="I25" i="18"/>
  <c r="G12" i="18"/>
  <c r="F12" i="18"/>
  <c r="E12" i="18"/>
  <c r="D12" i="18"/>
  <c r="C12" i="18"/>
  <c r="B12" i="18"/>
  <c r="G11" i="18"/>
  <c r="F11" i="18"/>
  <c r="E11" i="18"/>
  <c r="D11" i="18"/>
  <c r="C11" i="18"/>
  <c r="B11" i="18"/>
  <c r="G10" i="18"/>
  <c r="G15" i="18"/>
  <c r="F10" i="18"/>
  <c r="F15" i="18"/>
  <c r="E10" i="18"/>
  <c r="D10" i="18"/>
  <c r="D15" i="18" s="1"/>
  <c r="C10" i="18"/>
  <c r="B10" i="18"/>
  <c r="B15" i="18"/>
  <c r="X9" i="18"/>
  <c r="H9" i="18"/>
  <c r="W8" i="18"/>
  <c r="W11" i="18"/>
  <c r="V8" i="18"/>
  <c r="V11" i="18" s="1"/>
  <c r="U8" i="18"/>
  <c r="U11" i="18"/>
  <c r="T8" i="18"/>
  <c r="T11" i="18"/>
  <c r="S8" i="18"/>
  <c r="S11" i="18"/>
  <c r="R8" i="18"/>
  <c r="R11" i="18" s="1"/>
  <c r="Q8" i="18"/>
  <c r="Q11" i="18"/>
  <c r="P8" i="18"/>
  <c r="P11" i="18"/>
  <c r="O8" i="18"/>
  <c r="O11" i="18"/>
  <c r="N8" i="18"/>
  <c r="N11" i="18" s="1"/>
  <c r="M8" i="18"/>
  <c r="L8" i="18"/>
  <c r="L11" i="18" s="1"/>
  <c r="K8" i="18"/>
  <c r="K11" i="18" s="1"/>
  <c r="H8" i="18"/>
  <c r="H7" i="18"/>
  <c r="H6" i="18"/>
  <c r="H5" i="18"/>
  <c r="I5" i="18"/>
  <c r="H4" i="18"/>
  <c r="I4" i="18"/>
  <c r="F21" i="19"/>
  <c r="L19" i="19"/>
  <c r="J15" i="19"/>
  <c r="I15" i="19"/>
  <c r="H15" i="19"/>
  <c r="G15" i="19"/>
  <c r="F15" i="19"/>
  <c r="E15" i="19"/>
  <c r="D15" i="19"/>
  <c r="C15" i="19"/>
  <c r="B15" i="19"/>
  <c r="K14" i="19"/>
  <c r="N13" i="19"/>
  <c r="K13" i="19"/>
  <c r="K12" i="19"/>
  <c r="J7" i="19"/>
  <c r="I7" i="19"/>
  <c r="H7" i="19"/>
  <c r="G7" i="19"/>
  <c r="F7" i="19"/>
  <c r="E7" i="19"/>
  <c r="D7" i="19"/>
  <c r="C7" i="19"/>
  <c r="B7" i="19"/>
  <c r="K6" i="19"/>
  <c r="K5" i="19"/>
  <c r="K4" i="19"/>
  <c r="J62" i="23"/>
  <c r="J52" i="23"/>
  <c r="K47" i="23"/>
  <c r="J35" i="23"/>
  <c r="J34" i="23"/>
  <c r="J28" i="23"/>
  <c r="J8" i="23"/>
  <c r="J7" i="23"/>
  <c r="J6" i="23"/>
  <c r="J5" i="23"/>
  <c r="J4" i="23"/>
  <c r="J3" i="23"/>
  <c r="J2" i="23"/>
  <c r="J67" i="23"/>
  <c r="K7" i="19"/>
  <c r="M7" i="19"/>
  <c r="K59" i="23"/>
  <c r="K60" i="23"/>
  <c r="K54" i="23"/>
  <c r="L54" i="23" s="1"/>
  <c r="K56" i="23"/>
  <c r="L56" i="23" s="1"/>
  <c r="K55" i="23"/>
  <c r="L55" i="23"/>
  <c r="K57" i="23"/>
  <c r="L57" i="23" s="1"/>
  <c r="X8" i="18"/>
  <c r="M11" i="18"/>
  <c r="I28" i="18"/>
  <c r="B29" i="18"/>
  <c r="X11" i="18"/>
  <c r="I9" i="18"/>
  <c r="E15" i="18"/>
  <c r="E29" i="18"/>
  <c r="D13" i="18"/>
  <c r="K51" i="23"/>
  <c r="K49" i="23"/>
  <c r="K50" i="23"/>
  <c r="K48" i="23"/>
  <c r="E21" i="19"/>
  <c r="C21" i="19"/>
  <c r="G21" i="19"/>
  <c r="K9" i="19"/>
  <c r="M9" i="19"/>
  <c r="C15" i="18"/>
  <c r="I27" i="18"/>
  <c r="K15" i="19"/>
  <c r="M14" i="19" s="1"/>
  <c r="C29" i="18"/>
  <c r="H10" i="18"/>
  <c r="C13" i="18"/>
  <c r="N14" i="19"/>
  <c r="I6" i="18"/>
  <c r="H29" i="18"/>
  <c r="K61" i="23"/>
  <c r="K58" i="23"/>
  <c r="H11" i="18"/>
  <c r="L5" i="19"/>
  <c r="F13" i="18"/>
  <c r="H12" i="18"/>
  <c r="M13" i="19"/>
  <c r="L21" i="19"/>
  <c r="M12" i="19"/>
  <c r="G13" i="18"/>
  <c r="E13" i="18"/>
  <c r="L63" i="23"/>
  <c r="F29" i="18"/>
  <c r="B13" i="18"/>
  <c r="L13" i="19"/>
  <c r="I29" i="18"/>
  <c r="L49" i="23"/>
  <c r="G29" i="18"/>
  <c r="D29" i="18"/>
  <c r="O13" i="19"/>
  <c r="H13" i="18"/>
  <c r="J70" i="23" l="1"/>
  <c r="J66" i="23"/>
  <c r="J81" i="23"/>
  <c r="J68" i="23"/>
  <c r="J76" i="23"/>
  <c r="J73" i="23"/>
  <c r="J79" i="23"/>
  <c r="J32" i="23"/>
  <c r="J69" i="23"/>
  <c r="J80" i="23"/>
  <c r="J78" i="23"/>
  <c r="J77" i="23"/>
  <c r="J74" i="23"/>
  <c r="J71" i="23"/>
  <c r="J29" i="23"/>
  <c r="J31" i="23"/>
  <c r="J33" i="23"/>
  <c r="J30" i="23"/>
  <c r="J72" i="23"/>
  <c r="J75" i="23"/>
  <c r="J84" i="23" l="1"/>
  <c r="J82" i="23"/>
  <c r="K67" i="23" s="1"/>
  <c r="K77" i="23" l="1"/>
  <c r="K75" i="23"/>
  <c r="K78" i="23"/>
  <c r="K76" i="23"/>
  <c r="K70" i="23"/>
  <c r="K69" i="23"/>
  <c r="K71" i="23"/>
  <c r="K81" i="23"/>
  <c r="K68" i="23"/>
  <c r="K79" i="23"/>
  <c r="K74" i="23"/>
  <c r="K73" i="23"/>
  <c r="K72" i="23"/>
  <c r="K66" i="23"/>
  <c r="K80" i="23"/>
  <c r="K84" i="23" l="1"/>
</calcChain>
</file>

<file path=xl/sharedStrings.xml><?xml version="1.0" encoding="utf-8"?>
<sst xmlns="http://schemas.openxmlformats.org/spreadsheetml/2006/main" count="4837" uniqueCount="1116">
  <si>
    <t>No esta está ingresado el resultado de la espirometría, pero si está en el parte.</t>
  </si>
  <si>
    <t>Es fatal pero la persona no aparece como fallecida en la hoja intervinientes, mal sexo</t>
  </si>
  <si>
    <t>Es fatal pero la persona está como herida leve</t>
  </si>
  <si>
    <t>NUEVA HELVECIA</t>
  </si>
  <si>
    <t>TACUAREMBO</t>
  </si>
  <si>
    <t>Siniestros</t>
  </si>
  <si>
    <t>Primer semestre</t>
  </si>
  <si>
    <t>JUR</t>
  </si>
  <si>
    <t>VEH</t>
  </si>
  <si>
    <t>EDAD</t>
  </si>
  <si>
    <t>MOTO</t>
  </si>
  <si>
    <t>NACIONAL</t>
  </si>
  <si>
    <t>TIPO</t>
  </si>
  <si>
    <t>DESPISTE</t>
  </si>
  <si>
    <t>OTRO VEH</t>
  </si>
  <si>
    <t>CAMION</t>
  </si>
  <si>
    <t>AUTO</t>
  </si>
  <si>
    <t>DEPARTAMENTAL</t>
  </si>
  <si>
    <t>BICICLETA</t>
  </si>
  <si>
    <t>CAIDA</t>
  </si>
  <si>
    <t>CAMIONETA</t>
  </si>
  <si>
    <t>M</t>
  </si>
  <si>
    <t>SEXO</t>
  </si>
  <si>
    <t>F</t>
  </si>
  <si>
    <t>DEPTO</t>
  </si>
  <si>
    <t>ARTIGAS</t>
  </si>
  <si>
    <t>CANELONES</t>
  </si>
  <si>
    <t>CERRO LARGO</t>
  </si>
  <si>
    <t>COLONIA</t>
  </si>
  <si>
    <t>DURAZNO</t>
  </si>
  <si>
    <t>FLORES</t>
  </si>
  <si>
    <t>FLORIDA</t>
  </si>
  <si>
    <t>LAVALLEJA</t>
  </si>
  <si>
    <t>MALDONADO</t>
  </si>
  <si>
    <t>MONTEVIDEO</t>
  </si>
  <si>
    <t>PAYSANDU</t>
  </si>
  <si>
    <t>RIO NEGRO</t>
  </si>
  <si>
    <t>RIVERA</t>
  </si>
  <si>
    <t>ROCHA</t>
  </si>
  <si>
    <t>SALTO</t>
  </si>
  <si>
    <t>SAN JOSE</t>
  </si>
  <si>
    <t>SORIANO</t>
  </si>
  <si>
    <t>TACUAREMBÓ</t>
  </si>
  <si>
    <t>TREINTA Y TRES</t>
  </si>
  <si>
    <t>Total general</t>
  </si>
  <si>
    <t>OMNIBUS</t>
  </si>
  <si>
    <t>(en blanco)</t>
  </si>
  <si>
    <t>0 a 4</t>
  </si>
  <si>
    <t>5 a 9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</si>
  <si>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</si>
  <si>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</si>
  <si>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</si>
  <si>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</si>
  <si>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</si>
  <si>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</si>
  <si>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</si>
  <si>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</si>
  <si>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</si>
  <si>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</si>
  <si>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</si>
  <si>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</si>
  <si>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y más</t>
  </si>
  <si>
    <t>TOTAL</t>
  </si>
  <si>
    <t>(Todas)</t>
  </si>
  <si>
    <t>ATROPELLO DE PEATON</t>
  </si>
  <si>
    <t>COLISION CON OBSTACULO</t>
  </si>
  <si>
    <t>ATROPELLO DE ANIMALES</t>
  </si>
  <si>
    <t>COLISION ENTRE VEHICULOS</t>
  </si>
  <si>
    <t>COLISIÓN ENTRE VEHÍCULOS</t>
  </si>
  <si>
    <t>ATROPELLO DE PEATÓN</t>
  </si>
  <si>
    <t>CAÍDA</t>
  </si>
  <si>
    <t>Fecha</t>
  </si>
  <si>
    <t>Gravedad</t>
  </si>
  <si>
    <t>Mes</t>
  </si>
  <si>
    <t>ene/12</t>
  </si>
  <si>
    <t>feb/12</t>
  </si>
  <si>
    <t>mar/12</t>
  </si>
  <si>
    <t>abr/12</t>
  </si>
  <si>
    <t>may/12</t>
  </si>
  <si>
    <t>jun/12</t>
  </si>
  <si>
    <t>l</t>
  </si>
  <si>
    <t>g</t>
  </si>
  <si>
    <t>f</t>
  </si>
  <si>
    <t>Resultado</t>
  </si>
  <si>
    <t>No</t>
  </si>
  <si>
    <t>Si</t>
  </si>
  <si>
    <t>Herido leve</t>
  </si>
  <si>
    <t>Herido grave</t>
  </si>
  <si>
    <t>Espirometria</t>
  </si>
  <si>
    <t>espirometria</t>
  </si>
  <si>
    <t>0</t>
  </si>
  <si>
    <t>0,1 a 0,3</t>
  </si>
  <si>
    <t>0,3 a 0,5</t>
  </si>
  <si>
    <t>0,5 a 0,8</t>
  </si>
  <si>
    <t>Mayor a 0,8</t>
  </si>
  <si>
    <t>Sin Dato</t>
  </si>
  <si>
    <t>Edad</t>
  </si>
  <si>
    <t>Sin datos</t>
  </si>
  <si>
    <t>Dia de la semana</t>
  </si>
  <si>
    <t>diadelasemana</t>
  </si>
  <si>
    <t>Lunes</t>
  </si>
  <si>
    <t>Martes</t>
  </si>
  <si>
    <t>Miércoles</t>
  </si>
  <si>
    <t>Jueves</t>
  </si>
  <si>
    <t>Viernes</t>
  </si>
  <si>
    <t>Sábado</t>
  </si>
  <si>
    <t>Domingo</t>
  </si>
  <si>
    <t>ene / 2012</t>
  </si>
  <si>
    <t>feb / 2012</t>
  </si>
  <si>
    <t>mar / 2012</t>
  </si>
  <si>
    <t>abr / 2012</t>
  </si>
  <si>
    <t>may / 2012</t>
  </si>
  <si>
    <t>jun / 2012</t>
  </si>
  <si>
    <t>Según consecuencia</t>
  </si>
  <si>
    <t xml:space="preserve">Promedio </t>
  </si>
  <si>
    <t>Heridos</t>
  </si>
  <si>
    <t>%</t>
  </si>
  <si>
    <t>Fallecidos</t>
  </si>
  <si>
    <t>diario</t>
  </si>
  <si>
    <t>Lesionados en siniestros de tránsito</t>
  </si>
  <si>
    <t>Primer Semestre 2012</t>
  </si>
  <si>
    <t>Cero</t>
  </si>
  <si>
    <t>entre 0 y 0,3 g/l</t>
  </si>
  <si>
    <t>mayor a 0,3 g/l</t>
  </si>
  <si>
    <t xml:space="preserve">Usa Casco? </t>
  </si>
  <si>
    <t>Fallecido</t>
  </si>
  <si>
    <t>agosto</t>
  </si>
  <si>
    <t>setiembre</t>
  </si>
  <si>
    <t>PEATÓN</t>
  </si>
  <si>
    <t>DIF</t>
  </si>
  <si>
    <t>URUGUAY</t>
  </si>
  <si>
    <t>Count of Hecho</t>
  </si>
  <si>
    <t>CAMIÓN</t>
  </si>
  <si>
    <t>OTROS</t>
  </si>
  <si>
    <t>Novedad</t>
  </si>
  <si>
    <t>Error detectado</t>
  </si>
  <si>
    <t>N/C</t>
  </si>
  <si>
    <t>PROGRESO</t>
  </si>
  <si>
    <t>CONDUCTOR</t>
  </si>
  <si>
    <t>PASAJERO</t>
  </si>
  <si>
    <t>Siniestro dice fatal pero no hay personas fallecidas</t>
  </si>
  <si>
    <t>LAS PIEDRAS</t>
  </si>
  <si>
    <t>CIUDAD DEL PLATA</t>
  </si>
  <si>
    <t>Es un siniestro fatal con 2 fallecidos y está como Homicidio Culpable</t>
  </si>
  <si>
    <t>MELO</t>
  </si>
  <si>
    <t>LA PAZ</t>
  </si>
  <si>
    <t>CARMELO</t>
  </si>
  <si>
    <t>EL PINAR</t>
  </si>
  <si>
    <t>CIUDAD DE LA COSTA</t>
  </si>
  <si>
    <t>SAN CARLOS</t>
  </si>
  <si>
    <t>Es fatal pero la persona no aparece como fallecida</t>
  </si>
  <si>
    <t>Es fatal pero no hay personas fallecidas</t>
  </si>
  <si>
    <t>Es fatal pero aparece como grave</t>
  </si>
  <si>
    <t>TRINIDAD</t>
  </si>
  <si>
    <t>CARRO</t>
  </si>
  <si>
    <t>Es un siniestro fatal y está como Homicidio</t>
  </si>
  <si>
    <t>Es un siniestro fatal, pero está como grave y la persona no está como fallecida pero si están en la ampliaciones</t>
  </si>
  <si>
    <t>Es un siniestro fatal, pero está como grave y la persona no está como fallecida pero si están en la ampliaciones´, mal el sexo</t>
  </si>
  <si>
    <t>DOLORES</t>
  </si>
  <si>
    <t>N</t>
  </si>
  <si>
    <t>COLONIA NICOLICH</t>
  </si>
  <si>
    <t>YOUNG</t>
  </si>
  <si>
    <t>Es fatal y está como Leve</t>
  </si>
  <si>
    <t>MERCEDES</t>
  </si>
  <si>
    <t>FRAY MARCOS</t>
  </si>
  <si>
    <t>Es fatal y está como Grave</t>
  </si>
  <si>
    <t>MINAS</t>
  </si>
  <si>
    <t>GRECIA esq. BERNA</t>
  </si>
  <si>
    <t>9 meses</t>
  </si>
  <si>
    <t xml:space="preserve">UsaCasco? </t>
  </si>
  <si>
    <t>Localidades</t>
  </si>
  <si>
    <t>usacasco</t>
  </si>
  <si>
    <t>Departamento</t>
  </si>
  <si>
    <t>RÍO NEGRO</t>
  </si>
  <si>
    <t>SAN JOSÉ</t>
  </si>
  <si>
    <t>PAYSANDÚ</t>
  </si>
  <si>
    <t>Medidas</t>
  </si>
  <si>
    <t>Participantes</t>
  </si>
  <si>
    <t>Conductores</t>
  </si>
  <si>
    <t>Total</t>
  </si>
  <si>
    <t/>
  </si>
  <si>
    <t>Enero-Setiembre</t>
  </si>
  <si>
    <t>FRAY BENTOS</t>
  </si>
  <si>
    <t>PANDO</t>
  </si>
  <si>
    <t>X</t>
  </si>
  <si>
    <t>Y</t>
  </si>
  <si>
    <t>ARTILLEROS</t>
  </si>
  <si>
    <t>PUNTA DEL ESTE</t>
  </si>
  <si>
    <t>CAMINO MALDONADO esq. FLORENCIA</t>
  </si>
  <si>
    <t>LA PALOMA</t>
  </si>
  <si>
    <t>CENTENARIO</t>
  </si>
  <si>
    <t>ROSARIO</t>
  </si>
  <si>
    <t>SARANDI GRANDE</t>
  </si>
  <si>
    <t>TREN</t>
  </si>
  <si>
    <t>SAN LUIS</t>
  </si>
  <si>
    <t>TAMBORES</t>
  </si>
  <si>
    <t>VERACIERTO esq. CAPITAN VILLADEMOROS</t>
  </si>
  <si>
    <t>ATLANTIDA</t>
  </si>
  <si>
    <t>SALINAS</t>
  </si>
  <si>
    <t>SANTA LUCIA</t>
  </si>
  <si>
    <t>AVENIDA GENERAL EUGENIO GARZON esq. AVENIDA LEZICA</t>
  </si>
  <si>
    <t>BOULEVARD APARICIO SARAVIA esq. LEONARDO DA VINCI</t>
  </si>
  <si>
    <t>GENERAL MANUEL ORIBE esq. ITUZAINGO</t>
  </si>
  <si>
    <t>JUAN LACAZE</t>
  </si>
  <si>
    <t>CAMINO MALDONADO esq. CARLOMAGNO</t>
  </si>
  <si>
    <t>COLONIA DEL SACRAMENTO</t>
  </si>
  <si>
    <t>DOCTOR E. PENZA esq. DOCTOR RUBINO</t>
  </si>
  <si>
    <t>COSTA DE ORO</t>
  </si>
  <si>
    <t>SANTA ROSA</t>
  </si>
  <si>
    <t>DOCTOR ROLDAN esq. ECUADOR</t>
  </si>
  <si>
    <t>TARARIRAS</t>
  </si>
  <si>
    <t>RUTA INTERBALNEARIA km. 77,500</t>
  </si>
  <si>
    <t>COLONIA LAMAS</t>
  </si>
  <si>
    <t>MANUEL HERRERA Y OBES esq. PILAR COSTA</t>
  </si>
  <si>
    <t>NUEVA PALMIRA</t>
  </si>
  <si>
    <t>PALMITAS</t>
  </si>
  <si>
    <t>CERRO COLORADO</t>
  </si>
  <si>
    <t>GERONIMO PICCIOLI esq. MANUEL CALLEROS</t>
  </si>
  <si>
    <t>25 DE AGOSTO</t>
  </si>
  <si>
    <t>MIGUES</t>
  </si>
  <si>
    <t>PARQUE DEL PLATA</t>
  </si>
  <si>
    <t>FRAILE MUERTO</t>
  </si>
  <si>
    <t>SOLIS</t>
  </si>
  <si>
    <t>RUTA INTERBALNEARIA km. 46</t>
  </si>
  <si>
    <t>RUTA INTERBALNEARIA y CALLE 19</t>
  </si>
  <si>
    <t>RUTA 9 y RUTA 104</t>
  </si>
  <si>
    <t>MIGUELETE esq. DEFENSA</t>
  </si>
  <si>
    <t>AVENIDA BURGUES esq. MAXIMO GOMEZ</t>
  </si>
  <si>
    <t>RUTA INTERBALNEARIA km. 82,500</t>
  </si>
  <si>
    <t>RUTA 8 km. 26</t>
  </si>
  <si>
    <t>RUTA 5 km. 481</t>
  </si>
  <si>
    <t>CAMINO EGUZQUIZA CASI EL QUIJOTE</t>
  </si>
  <si>
    <t>MANUEL A. LESTIDO esq. TACUARÍ</t>
  </si>
  <si>
    <t>EL TESORO</t>
  </si>
  <si>
    <t>CAPITAN JUAN ANTORIO ARTIGAS</t>
  </si>
  <si>
    <t>ESTACION LAS FLORES</t>
  </si>
  <si>
    <t>RUTA 9 km. 87</t>
  </si>
  <si>
    <t>BOULEVARD GENERAL ARTIGAS esq. CARABELAS</t>
  </si>
  <si>
    <t>RAMBLA TOMAS BERRETA esq. GENERAL SANTANDER</t>
  </si>
  <si>
    <t>RUTA 5 km. 99,500</t>
  </si>
  <si>
    <t>RUTA INTERBALNEARIA km. 29</t>
  </si>
  <si>
    <t>RUTA 107 km. 17,500</t>
  </si>
  <si>
    <t>RUTA INTERBALNEARIA km. 37,500</t>
  </si>
  <si>
    <t>RUTA 3 km. 333</t>
  </si>
  <si>
    <t>BOULEVARD JOSE BATLLE Y ORDOÑEZ esq. JUAN JACOBO ROUSSEAU</t>
  </si>
  <si>
    <t>RUTA 30 km. 161</t>
  </si>
  <si>
    <t>RUTA 8 esq. CALLE 180</t>
  </si>
  <si>
    <t>RUTA 14 km. 273</t>
  </si>
  <si>
    <t>RUTA 3 km. 380</t>
  </si>
  <si>
    <t>RUTA 2 km. 308,500</t>
  </si>
  <si>
    <t>RUTA 8 km. 356</t>
  </si>
  <si>
    <t>RUTA 10 km. 210</t>
  </si>
  <si>
    <t>RAMBLA REPUBLICA DEL PERU esq. JOSE MARTI</t>
  </si>
  <si>
    <t>CONCILIACION esq. DOCTOR MARTIN BERINDUAGUE</t>
  </si>
  <si>
    <t>MAESTRA MARIA MANRUPE esq. ACTRIZ ANGELA TESADA</t>
  </si>
  <si>
    <t>AVENIDA ITALIA  esq. CANDELARIA</t>
  </si>
  <si>
    <t>RUTA 8 km. 273</t>
  </si>
  <si>
    <t>F. GILOMEN esq. GUILLERMO TELL</t>
  </si>
  <si>
    <t>RAMBLA PRESIDENTE WILSON esq. JUAN JACKSON</t>
  </si>
  <si>
    <t>RAMBLA SUR esq. ANDES</t>
  </si>
  <si>
    <t>CAMINO DE LA PAZ A MENDOZA esq. CAMINO PASO CALPINO</t>
  </si>
  <si>
    <t>DIECINUEVE DE ABRIL esq. GENERAL JOSE G. ARTIGAS</t>
  </si>
  <si>
    <t>RUTA 1 km. 26</t>
  </si>
  <si>
    <t>RUTA 32 km. 32</t>
  </si>
  <si>
    <t>RUTA 105 km. 22,500</t>
  </si>
  <si>
    <t>AVENIDA GENERAL FLORES esq. GRONARDO</t>
  </si>
  <si>
    <t>RUTA 7 km. 351</t>
  </si>
  <si>
    <t>CAMINO COSMOPOLITA esq. PEDRO BOUNOUS</t>
  </si>
  <si>
    <t>COLONIA COSMOPOLITA</t>
  </si>
  <si>
    <t>RAMBLA DOCTOR BALTASAR BRUM esq. SAN RAMON</t>
  </si>
  <si>
    <t>GENERAL APARICIO esq. DOCTOR ELIAS REGULES</t>
  </si>
  <si>
    <t>AVENIDA LEZICA esq. CALDERON DE LA BARCA</t>
  </si>
  <si>
    <t>CUBA esq. PERU</t>
  </si>
  <si>
    <t>SAN RAFAEL</t>
  </si>
  <si>
    <t xml:space="preserve">RUTA INTERBALNEARIA km. 41,800 </t>
  </si>
  <si>
    <t>FORTIN DE SANTA ROSA</t>
  </si>
  <si>
    <t>CALLE 16 esq. JACINTO GONZÁLEZ</t>
  </si>
  <si>
    <t>CAMINO CARMELO COLMAN esq. RUTA CESAR MAYO GUTIERREZ</t>
  </si>
  <si>
    <t>WILSON FERREIRA ALDUNATE esq. MIGUEL BARREIRO</t>
  </si>
  <si>
    <t>CARLOS SEIJO esq. DOCTOR ASCHERI</t>
  </si>
  <si>
    <t>RUTA INTERBALNEARIA Y RUTA 10</t>
  </si>
  <si>
    <t>CEYLAN esq. AVENIDA DEL TIGRE</t>
  </si>
  <si>
    <t>RUTA 6 km. 17,600</t>
  </si>
  <si>
    <t>GENERAL ARTIGAS esq. CAMINO AL OBELISCO</t>
  </si>
  <si>
    <t>ATAHONA esq. REYES</t>
  </si>
  <si>
    <t>CIUDAD DE QUARAI esq. PARAGUAY</t>
  </si>
  <si>
    <t>MARTIN GARCIA esq. ACEVEDO DIAZ</t>
  </si>
  <si>
    <t>RUTA 7 km. 196</t>
  </si>
  <si>
    <t>RUTA 39 km. 8</t>
  </si>
  <si>
    <t>MARIA ORTICOCHEA esq. CAMINO CASTRO</t>
  </si>
  <si>
    <t>JOSE LLUPES esq. FLEITAS</t>
  </si>
  <si>
    <t>RUTA 46 km. 58,300</t>
  </si>
  <si>
    <t>RUTA 9 km. 174,200</t>
  </si>
  <si>
    <t>RUTA 5 km. 40,200</t>
  </si>
  <si>
    <t>AVENIDA DE LAS INSTRUCCIONES esq. CAMINO LA ESPIGA</t>
  </si>
  <si>
    <t>URUGUAYANA esq. DOCE DE DICIEMBRE</t>
  </si>
  <si>
    <t>RUTA 12 km. 358.500</t>
  </si>
  <si>
    <t>RUTA 1 km 37</t>
  </si>
  <si>
    <t>RUTA INTERBALNEARIA km. 63,500</t>
  </si>
  <si>
    <t>RUTA 28 km. 80</t>
  </si>
  <si>
    <t>RUTA 1 km. 90</t>
  </si>
  <si>
    <t>RUTA INTERBALNEARIA km. 30,500</t>
  </si>
  <si>
    <t>RUTA 1 km. 35</t>
  </si>
  <si>
    <t>RUTA 102 km. 22,300</t>
  </si>
  <si>
    <t>RUTA 3 km. 440</t>
  </si>
  <si>
    <t>RUTA INTERBALNEARIA km. 56,500</t>
  </si>
  <si>
    <t>BELLO HORIZONTE</t>
  </si>
  <si>
    <t>TROPAS VIEJAS</t>
  </si>
  <si>
    <t>VERGARA</t>
  </si>
  <si>
    <t>INDEPENDENCIA esq. LA ESTACIÓN</t>
  </si>
  <si>
    <t>RUTA 87 Nro. km 44,500</t>
  </si>
  <si>
    <t>DOCTOR ANDRES CEBERIO esq. RINCON</t>
  </si>
  <si>
    <t>AVENIDA ITALIA esq. SANTANDER</t>
  </si>
  <si>
    <t>RUTA 2 esq. WILSON FERREIRA ALDUNATE</t>
  </si>
  <si>
    <t>LOS CIPRESES esq. RUTA UNO VIEJA</t>
  </si>
  <si>
    <t>RUTA 17 km. 298.500</t>
  </si>
  <si>
    <t>RUTA 5 esq. RUTA 12</t>
  </si>
  <si>
    <t>MONZONI esq. JUAN AGAZZI</t>
  </si>
  <si>
    <t>RUTA 8 km. 48.500 esq. AVENIDA JOSE PEDRO VARELA</t>
  </si>
  <si>
    <t>RUTA 31 km. 200</t>
  </si>
  <si>
    <t>RUTA 18 km. 320</t>
  </si>
  <si>
    <t>RUTA 1 km. 124,500</t>
  </si>
  <si>
    <t>COLONIA VALDENSE</t>
  </si>
  <si>
    <t>RUTA 11 km. 80</t>
  </si>
  <si>
    <t>ASENCIO esq. GENERAL FRUCTUOSO RIVERA</t>
  </si>
  <si>
    <t>RUTA 6 km. 42,800</t>
  </si>
  <si>
    <t>AVENIDA GENERAL SAN MARTIN esq. DOCTOR JOSE REVUELTA</t>
  </si>
  <si>
    <t>PROFESOR DOCTOR ALBERTO BARCIA esq. DIOGENES HEQUET</t>
  </si>
  <si>
    <t>RUTA 14 km. 8</t>
  </si>
  <si>
    <t>AGRACIADA esq. AVENIDA BLANDENGUES</t>
  </si>
  <si>
    <t>RUTA 26 km. 53</t>
  </si>
  <si>
    <t>CARLOS CUNIER esq. UTE 14 (barrio Muglini)</t>
  </si>
  <si>
    <t>RUTA 11 km. 78,200</t>
  </si>
  <si>
    <t>RUTA 5 km. 49,100</t>
  </si>
  <si>
    <t>AVENIDA MANUEL ORIBE esq. OFICIAL DOS</t>
  </si>
  <si>
    <t>AVENIDA GENERAL FLORES esq. HUM</t>
  </si>
  <si>
    <t>RUTA 101 km.19,500</t>
  </si>
  <si>
    <t>AEROPUERTO DE CARRASCO</t>
  </si>
  <si>
    <t>CALLE 42 esq. No encontrada</t>
  </si>
  <si>
    <t>RUTA 8 km. 25</t>
  </si>
  <si>
    <t>Av. ISLAS CANARIAS esq. Av. Gral. EUGENIO GARZON</t>
  </si>
  <si>
    <t>POMPEYO esq. CAMINO CORONEL RAIZ</t>
  </si>
  <si>
    <t>CAMINO CARRASCO esq. GARCÍA LAGOS</t>
  </si>
  <si>
    <t>JUAN JACKSON esq. AVENIDA GONZALO RAMIREZ</t>
  </si>
  <si>
    <t>RUTA 39</t>
  </si>
  <si>
    <t>WASHINGTON BELTRAN esq. CLAUDIO WILLIMAN</t>
  </si>
  <si>
    <t>RUTA 101 km. 20,800</t>
  </si>
  <si>
    <t>RUTA 15 km. 23</t>
  </si>
  <si>
    <t>DOCTOR JUAN PAULLIER esq. DANIEL MUÑOZ</t>
  </si>
  <si>
    <t>AVENIDA GENERAL SAN MARTIN esq. CAMINO DOMINGO ARENA</t>
  </si>
  <si>
    <t>HECTOR GUTIERREZ RUIZ esq. VEINTICINCO DE AGOSTO</t>
  </si>
  <si>
    <t>REPÚBLICA ARGENTINA esq. ENRIQUE CHAPLIN</t>
  </si>
  <si>
    <t>TABARE esq. SENAQUE</t>
  </si>
  <si>
    <t>CAMINO ALDABALDE esq. CALLE 17 METROS</t>
  </si>
  <si>
    <t>TOMAS GOMENSORO</t>
  </si>
  <si>
    <t>CMNO. CAPITAN CORALIO LACOSTA esq. AVENIDA JOSE BELLONI</t>
  </si>
  <si>
    <t>RUTA 3 km. 180,000</t>
  </si>
  <si>
    <t>AVENIDA DE LAS INSTRUCCIONES ESQ. CMNO. CARLOS LINNEO</t>
  </si>
  <si>
    <t>RUTA 77 km. 4,000</t>
  </si>
  <si>
    <t>RUTA 5 km. 246,000</t>
  </si>
  <si>
    <t>RUTA 10 esq. PERSEO RAMBLA WILLIMAN PARADA 33 PLAYA MANSA</t>
  </si>
  <si>
    <t>RUTA 9 km. 152,000</t>
  </si>
  <si>
    <t>CUATRO DE OCTUBRE esq. RUTA 17</t>
  </si>
  <si>
    <t>RUTA 1 km. 10,000 (LA PALOMA TOMKINSON)</t>
  </si>
  <si>
    <t>RUTA 5 km. 382,500</t>
  </si>
  <si>
    <t>BLANDENGUES esq. DOCTOR JOSE TERRA</t>
  </si>
  <si>
    <t>TABARE esq. INTENDENTE OLIVER</t>
  </si>
  <si>
    <t>COLONIA esq. RIO NEGRO</t>
  </si>
  <si>
    <t>RUTA 5 km. 345</t>
  </si>
  <si>
    <t>CAMINO LOS AROMOS</t>
  </si>
  <si>
    <t>CAMINO BATLLE Y ORDOÑEZ</t>
  </si>
  <si>
    <t>RUTA 67 km. 25,000</t>
  </si>
  <si>
    <t>PUNTAS DE ARROYO NEGRO</t>
  </si>
  <si>
    <t>Camino Arroyo Negro y Cañada del Horno</t>
  </si>
  <si>
    <t>RUTA 1 km. 151,000</t>
  </si>
  <si>
    <t>CARDONA</t>
  </si>
  <si>
    <t>RUTA 12 km. 95,500</t>
  </si>
  <si>
    <t>RUTA INTERBALNEARIA Nro. KM 39100 esq. No encontrada</t>
  </si>
  <si>
    <t>Camino Paraje Cuchilla del Perdido</t>
  </si>
  <si>
    <t>Caminos Internos de la Colonia Tomás Berreta</t>
  </si>
  <si>
    <t>DEL COMERCIO esq. DOCTOR LUIS ALBERTO DE HERRERA</t>
  </si>
  <si>
    <t>Cesar Mayo Gutierrez esq. Fernando Menck</t>
  </si>
  <si>
    <t>MANUEL D RODRIGUEZ esq. CEBOLLATI</t>
  </si>
  <si>
    <t>AVENIDA LUIS BATLLE BERRES esq. CAMINO CIBILS</t>
  </si>
  <si>
    <t>GENERAL JUAN ANTONIO LAVALLEJA esq. GENERAL JOSE G. ARTIGAS</t>
  </si>
  <si>
    <t>RUTA 1 Km 60,900</t>
  </si>
  <si>
    <t>PUNTAS DE VALDEZ</t>
  </si>
  <si>
    <t>AVENIDA INGENIERO FEDERICO CAPURRO esq. CAMINO CIBILS</t>
  </si>
  <si>
    <t>F. MATA esq. DOCTOR LUIS ALBERTO DE HERRERA</t>
  </si>
  <si>
    <t>JOAQUÍN SUAREZ esq. AVENIDA GARIBALDI</t>
  </si>
  <si>
    <t>RUTA 101 km. 27,000</t>
  </si>
  <si>
    <t>ANDRESITO esq. CORONEL FELIPE ARGENTO</t>
  </si>
  <si>
    <t>VALLE EDÉN</t>
  </si>
  <si>
    <t>RUTA 26 km. 208,000</t>
  </si>
  <si>
    <t>RUTA 3 km. 82,000</t>
  </si>
  <si>
    <t>RAMBLA REPUBLICA DE CHILE esq. AVENIDA TOMAS BASAÑEZ</t>
  </si>
  <si>
    <t>CAMINO GENERAL HORNOS esq. BERNARDO DE GUZMAN</t>
  </si>
  <si>
    <t>AVENIDA BALTASAR BRUM esq. JUANA DE IBARBOUROU</t>
  </si>
  <si>
    <t>RUTA 6 km 75,000</t>
  </si>
  <si>
    <t>Tepperino esquina Brendet Sosa</t>
  </si>
  <si>
    <t>SAN RAMÓN</t>
  </si>
  <si>
    <t>SARANDÍ DEL YÍ</t>
  </si>
  <si>
    <t>RUTA 8 entre AVELLANEDA Y ALCIDES LUCAS</t>
  </si>
  <si>
    <t>MAESTRA JUANA MANSO esq. MANUEL ACUÑA</t>
  </si>
  <si>
    <t>RUTA 64 km 48,500</t>
  </si>
  <si>
    <t>RUTA 6 km. 90,000</t>
  </si>
  <si>
    <t>RUTA 8 km. 38,400</t>
  </si>
  <si>
    <t>VALIZAS</t>
  </si>
  <si>
    <t>RUTA 10 km. 265,000</t>
  </si>
  <si>
    <t>ARTURO SANTANA esq. ZELMAR MICHELINI</t>
  </si>
  <si>
    <t>RUTA 5 km. 390,000</t>
  </si>
  <si>
    <t>JUAN BAUTISTA SAA esq. MARIA ORTICOCHEA</t>
  </si>
  <si>
    <t>AVENIDA PARAGUAY esq. OSIMANI Y LERENA</t>
  </si>
  <si>
    <t>RAMBLA DOCTOR BALTASAR BRUM esq. JOSE NASAZZI</t>
  </si>
  <si>
    <t>RUTA 15 km. 154,500</t>
  </si>
  <si>
    <t>RUTA 1 km. 48,000</t>
  </si>
  <si>
    <t>AVENIDA LUIS BATLLE BERRES esq. CAMINO PAURU</t>
  </si>
  <si>
    <t>FLORENCIO SANCHEZ esq. A. DE LA ROSA</t>
  </si>
  <si>
    <t>AVENIDA APOLON DE MIRBEK esq. GRITO DE ASENCIO</t>
  </si>
  <si>
    <t>JOSE ELLAURI esq. CLAUDIO WILLIMAN</t>
  </si>
  <si>
    <t>JUAN JACOBO ROUSSEAU esq. HABANA</t>
  </si>
  <si>
    <t>CAMINO MALDONADO esq. RAFAEL</t>
  </si>
  <si>
    <t>CADIZ  esq. REPUBLICA DE COREA</t>
  </si>
  <si>
    <t>RUTA 11 km. 136,400</t>
  </si>
  <si>
    <t>AVENIDA ENRIQUE AMORIN esq. JOSE RAFFO</t>
  </si>
  <si>
    <t>VEINTE DE FEBRERO esq. ISIDORO LARRAYA</t>
  </si>
  <si>
    <t>COLISIÓN CON OBSTÁCULO EN CALZADA</t>
  </si>
  <si>
    <t>ACCESOS A RUTA 3</t>
  </si>
  <si>
    <t>RUTA 7 km. 3,800</t>
  </si>
  <si>
    <t>RUTA 1 km. 171,500</t>
  </si>
  <si>
    <t>INES DURAN esq. URUGUAY</t>
  </si>
  <si>
    <t>RUTA 11 km. 162,800</t>
  </si>
  <si>
    <t>RUTA 5 km. 141,000</t>
  </si>
  <si>
    <t>RUTA 5 esq. CAMINO FAUQUET</t>
  </si>
  <si>
    <t>ACCESOS A MONTEVIDEO km. 3,5000</t>
  </si>
  <si>
    <t>ATLÁNTIDA</t>
  </si>
  <si>
    <t>SARANDÍ GRANDE</t>
  </si>
  <si>
    <t>RUTA 1 km. 94,000</t>
  </si>
  <si>
    <t>COLINAS DE SOLYMAR</t>
  </si>
  <si>
    <t>RUTA INTERBALNEARIA km. 26,500</t>
  </si>
  <si>
    <t>LA BOYADA</t>
  </si>
  <si>
    <t>Av. J.P.VARELA esq. Av. D.A.LARRAÑAGA</t>
  </si>
  <si>
    <t>MINAS esq. CONSTITUYENTE</t>
  </si>
  <si>
    <t>ARGOS esq. CAMINO PASO DE LA ESPAÑOLA</t>
  </si>
  <si>
    <t>ITUZAINGO E/ SARANDI Y ROMAN GUERRA</t>
  </si>
  <si>
    <t>CAMINO VECINAL Nro. S/N</t>
  </si>
  <si>
    <t>RUTA 8 KM 124,500</t>
  </si>
  <si>
    <t>RUTA 5 km. 143,000</t>
  </si>
  <si>
    <t>RUTA 74 km. 30,000</t>
  </si>
  <si>
    <t>LOS CEIBOS esq. RUTA 8</t>
  </si>
  <si>
    <t>CAPITÁN J.A.ARTIGAS</t>
  </si>
  <si>
    <t>MONES QUINTELA</t>
  </si>
  <si>
    <t>Calpica esq. RUTA 3</t>
  </si>
  <si>
    <t>VICHADERO</t>
  </si>
  <si>
    <t>EMPALME DEL SAUCE</t>
  </si>
  <si>
    <t>FLORENCIA esq. CAMINO MALDONADO</t>
  </si>
  <si>
    <t>AVENIDA GENERAL RONDEAU esq. PANAMA</t>
  </si>
  <si>
    <t>RUTA 5 km. 20</t>
  </si>
  <si>
    <t>RUTA 27 km. 86,000</t>
  </si>
  <si>
    <t>RUTA 64 km. 12,500</t>
  </si>
  <si>
    <t>RUTA 5 km. 393</t>
  </si>
  <si>
    <t>AV. GRAL. EUGENIO GARZON esq. TANGARUPA</t>
  </si>
  <si>
    <t>DIECIOCHO DE JULIO esq. FRANCISCO DE LEON</t>
  </si>
  <si>
    <t>JOSÉ BATLLE Y ORDOÑEZ</t>
  </si>
  <si>
    <t>CAMINO CARRASCO esq. CAMINO PAVIA</t>
  </si>
  <si>
    <t>CAMINO REPETTO esq. DOMINGO MORA</t>
  </si>
  <si>
    <t>WINSTON CHURCHILL esq. JOSE PEDRO VARELA</t>
  </si>
  <si>
    <t>RUTA 8 VIEJA km. 35,500</t>
  </si>
  <si>
    <t>GREGORIO AZNAREZ</t>
  </si>
  <si>
    <t>AVENIDA GENERAL SAN MARTIN esq. IRMA CAMACHO</t>
  </si>
  <si>
    <t>RUTA 31 km. 97,000</t>
  </si>
  <si>
    <t>RUTA 9 km. 86,000</t>
  </si>
  <si>
    <t>RUTA 77 km 20,000</t>
  </si>
  <si>
    <t>TORRES GARCIA esq. LUIS ALBERTO DE HERRERA</t>
  </si>
  <si>
    <t>CAMINO A CASABLANCA esq. IGUALDAD</t>
  </si>
  <si>
    <t>SAN FELIX</t>
  </si>
  <si>
    <t>AVENIDA SAYAGO esq. CAMINO GENERAL MAXIMO SANTOS</t>
  </si>
  <si>
    <t>RAMBLA SUD AMERICA esq. COLOMBIA</t>
  </si>
  <si>
    <t>FRANSISCO DE PONGA esq. ZORRILLA DE SAN MARTIN</t>
  </si>
  <si>
    <t>DIECIOCHO DE JULIO esq. MANUEL RODRIGUÉZ CORREA</t>
  </si>
  <si>
    <t>RUTA 5 km. 11.800 esq. CAMINO LUIS EDUARDO PEREZ</t>
  </si>
  <si>
    <t>EJIDO esq. GALICIA</t>
  </si>
  <si>
    <t>CAPITÁN JUAN ANTONIO ARTIGAS</t>
  </si>
  <si>
    <t>AV.GIANNATTASIO ESQ. ARTIGAS</t>
  </si>
  <si>
    <t>RUTA 23 km. 201,000</t>
  </si>
  <si>
    <t>AV. VARELA ESQ. INTENDENTE MALDONADO</t>
  </si>
  <si>
    <t>RUTA 5 km. 26</t>
  </si>
  <si>
    <t>JAVIER DE VIANA esq. AVENIDA CENTENARIO</t>
  </si>
  <si>
    <t>RUTA 16 km. 3,200</t>
  </si>
  <si>
    <t>RUTA 75 km. 38,100</t>
  </si>
  <si>
    <t>MANUEL MELENDEZ esq. AVENIDA BOLIVIA</t>
  </si>
  <si>
    <t>AVENIDA JOSE BELLONI esq. RINALDI</t>
  </si>
  <si>
    <t>ANGEL CERIANI esq. GILBERTO COSTA</t>
  </si>
  <si>
    <t>SANTA CATALINA</t>
  </si>
  <si>
    <t>RUTA 6 km. 18,500</t>
  </si>
  <si>
    <t>ACCESOS A MONTEVIDEO km 1,500</t>
  </si>
  <si>
    <t>RUTA 3 km. 334,000</t>
  </si>
  <si>
    <t>RUTA 1 km. 29,500</t>
  </si>
  <si>
    <t>RUTA 9 km. 138,000</t>
  </si>
  <si>
    <t>RUPERTO PEREZ esq. CAMAMBU</t>
  </si>
  <si>
    <t>AV. MARIO FERREIRA esq. CENTRAL</t>
  </si>
  <si>
    <t>ACHAR</t>
  </si>
  <si>
    <t>CALLE 6 esq. CALLE 20</t>
  </si>
  <si>
    <t>BATLLE Y ORDOÑEZ esq. EDUARDO ACEVEDO</t>
  </si>
  <si>
    <t>EDUARDO PAZ AGUIRRE esq. JOSE LLUPES</t>
  </si>
  <si>
    <t>MANUEL D RODRIGUEZ esq. CARLOS LARRIERA</t>
  </si>
  <si>
    <t>PERIMETRAL NUEVA A 300 MTS CALLE  ZITARROSA</t>
  </si>
  <si>
    <t>BUENA VISTA</t>
  </si>
  <si>
    <t>AVENIDA BRASIL esq. JOSE ELLAURI</t>
  </si>
  <si>
    <t>CAMINO CORTADA SAN RAMON</t>
  </si>
  <si>
    <t>AVENIDA GENERAL SAN MARTIN esq. BOULEVARD APARICIO SARAVIA</t>
  </si>
  <si>
    <t>RUTA 1 km. 11,000</t>
  </si>
  <si>
    <t>RUTA 6 km. 173,000</t>
  </si>
  <si>
    <t>RUTA 8 km. 437,000</t>
  </si>
  <si>
    <t>PASO MORLAN esq. UTE 35</t>
  </si>
  <si>
    <t>RAMBLA REPUBLICA DE MEXICO esq. COIMBRA</t>
  </si>
  <si>
    <t>RUTA DE ACCESO km. 2,00</t>
  </si>
  <si>
    <t>CAMINO MALDONADO esq. CAMINO GEMINIS</t>
  </si>
  <si>
    <t>AVDA GIANNATTASIO Y AVDA CENTRAL</t>
  </si>
  <si>
    <t>DANTON esq. VALDENEGRO</t>
  </si>
  <si>
    <t>PLACIDO ELLAURI esq. JULIO CESAR</t>
  </si>
  <si>
    <t>COOPER esq. COSTA RICA</t>
  </si>
  <si>
    <t>MARIANO ESTAPE esq. JOSE MARIA GUERRA</t>
  </si>
  <si>
    <t>RUTA INTERBALNEARIA km. 50</t>
  </si>
  <si>
    <t>RUTA 30 km. 103</t>
  </si>
  <si>
    <t>ALBERTO CL CARACARA esq. BARTOLOME HOWEL</t>
  </si>
  <si>
    <t>RUTA 101 km. 23,200</t>
  </si>
  <si>
    <t>RUTA 3 km 3,500</t>
  </si>
  <si>
    <t>RUTA 21 km. 327,000</t>
  </si>
  <si>
    <t>AVENIDA MANUEL ORIBE esq. GENERAL JOSE G. ARTIGAS</t>
  </si>
  <si>
    <t>RAMBLA REPUBLICA DE MEXICO esq. SEIS DE ABRIL</t>
  </si>
  <si>
    <t>RUTA 11 km. 110,000</t>
  </si>
  <si>
    <t>RUTA 5 km. 360,600</t>
  </si>
  <si>
    <t>FRANCISCO ACUÑA DE FIGUEROA esq. COLON</t>
  </si>
  <si>
    <t>RUTA 3 km. 127,500</t>
  </si>
  <si>
    <t>RUTA INTERBALNEARIA km. 22,000</t>
  </si>
  <si>
    <t>DIEGO RODRIGUEZ MENDEZ esq. CABILDO</t>
  </si>
  <si>
    <t>RUTA 67 km. 25,200</t>
  </si>
  <si>
    <t>SUAREZ</t>
  </si>
  <si>
    <t>RUTA 7 km. 96,000</t>
  </si>
  <si>
    <t>JOSE ROGER BALLET esq. ANDRES REBUFAT</t>
  </si>
  <si>
    <t>PERU ESQ J ESPINO</t>
  </si>
  <si>
    <t>JUANICO</t>
  </si>
  <si>
    <t>PRESBITERO LUIS BETTINI esq. paralela a Zufriategui</t>
  </si>
  <si>
    <t>RUTA 5 km 11,900 esq. Camino Luis Eduardo Perez</t>
  </si>
  <si>
    <t>AVENIDA GENERAL EUGENIO GARZON esq. BESNES E IRIGOYEN</t>
  </si>
  <si>
    <t>CAMINO MOLINOS DE RAFFO esq. MARIA ORTICOCHEA</t>
  </si>
  <si>
    <t>RUTA 7 km. 30,500</t>
  </si>
  <si>
    <t>TOTORAL DEL SAUCE</t>
  </si>
  <si>
    <t>RUTA 102 km. 24,150</t>
  </si>
  <si>
    <t>RUTA 5 km. 13,300</t>
  </si>
  <si>
    <t>GENERAL APARICIO SARAVIA esq. PASO DE LA CADENA</t>
  </si>
  <si>
    <t>RUTA 1 vieja km 22,500 Ciclovía del peaje</t>
  </si>
  <si>
    <t>RUTA 8 km. 28,200</t>
  </si>
  <si>
    <t>RUTA 3 Y ACCESO A SALTO GRANDE</t>
  </si>
  <si>
    <t>CAMINO A ESTACION SOLIS ESQ. CAMINO LAS PORTERAS</t>
  </si>
  <si>
    <t>ESTACIÓN SOLÍS</t>
  </si>
  <si>
    <t>VILLA CASTELLANA</t>
  </si>
  <si>
    <t>BY PASS SALTO GRANDE km. 2</t>
  </si>
  <si>
    <t>CARAMURU esq. CIUDAD DE GUAYAQUIL</t>
  </si>
  <si>
    <t>VERACIERTO esq. PEDRO SAENZ DE ZUMARAN</t>
  </si>
  <si>
    <t>RUTA 5 km. 234,5</t>
  </si>
  <si>
    <t>RUTA INTERBALNEARIA km. 65</t>
  </si>
  <si>
    <t>RUTA 5 km. 261</t>
  </si>
  <si>
    <t>G. IMHOF sq. UTE 5 (Barrio Fraccionamiento Prado)</t>
  </si>
  <si>
    <t>AVENIDA APARICIO SARAVIA esq. Vaimaca Perú</t>
  </si>
  <si>
    <t>ESPAÑA esq. CONVENTOS</t>
  </si>
  <si>
    <t>RUTA 3 km. 174,000</t>
  </si>
  <si>
    <t>AVENIDA GENERAL SAN MARTIN esq. CHIMBORAZO</t>
  </si>
  <si>
    <t>CORONEL LORENZO LATORRE esq. SANTIAGO GADEA</t>
  </si>
  <si>
    <t>RUTA 94 km. 102</t>
  </si>
  <si>
    <t>JOSE PEDRO VARELA esq. RINCON</t>
  </si>
  <si>
    <t>RUTA INTERBALNEARIA km. 34,700</t>
  </si>
  <si>
    <t>BELLA UNIÓN</t>
  </si>
  <si>
    <t>Av de las AMÉRICAS esq. ORIBE</t>
  </si>
  <si>
    <t>ISIDRO FYNN esq. VICUÑA MACKENNA</t>
  </si>
  <si>
    <t>RUTA 15 km. 98,800</t>
  </si>
  <si>
    <t>GUTIERREZ RUIZ (Entrada Balneario Iporá)</t>
  </si>
  <si>
    <t>AVENIDA ITALIA esq. ALTO PERU</t>
  </si>
  <si>
    <t>AVENIDA GENERAL EUGENIO GARZON esq. CAMINO EDISON</t>
  </si>
  <si>
    <t>RUTA 5 km. 139,500</t>
  </si>
  <si>
    <t>RUTA 26 km. 419,000</t>
  </si>
  <si>
    <t>RUTA 3 km. 91,500</t>
  </si>
  <si>
    <t>Av. Gral. EUGENIO GARZON esq. BESNES E IRIGOYEN</t>
  </si>
  <si>
    <t>RUTA 4 km 188,300</t>
  </si>
  <si>
    <t>RUTA 2 km 158,500</t>
  </si>
  <si>
    <t>RUTA 21 km. 334,500</t>
  </si>
  <si>
    <t>AVENIDA BRASIL esq. MANUEL A. LESTIDO</t>
  </si>
  <si>
    <t>AVENIDA JOSE BELLONI esq. CAMINO BOISO LANZA</t>
  </si>
  <si>
    <t>RUTA 26 km. 346,500</t>
  </si>
  <si>
    <t>RUTA 5 km. 18,500</t>
  </si>
  <si>
    <t>RUTA 5 km. 84,000</t>
  </si>
  <si>
    <t>RUTA 12 km. 93,000</t>
  </si>
  <si>
    <t>RUTA 5 km. 219,100</t>
  </si>
  <si>
    <t>GENERAL EUGENIO GARZON esq. GENERAL RONDEAU</t>
  </si>
  <si>
    <t>RUTA 8 km 381,500</t>
  </si>
  <si>
    <t>RUTA 26 km. 247,000</t>
  </si>
  <si>
    <t>AVENIDA JOSE ENRIQUE RODO esq. DIEGO LAMAS</t>
  </si>
  <si>
    <t>RUTA 9 km. 142,000</t>
  </si>
  <si>
    <t>RUTA 11 km. 40,500</t>
  </si>
  <si>
    <t>JUAN SOLLER</t>
  </si>
  <si>
    <t>AV. PEDRO DE MENDOZA esq. CMNO. CARLOS LOPEZ</t>
  </si>
  <si>
    <t>RUTA 25 km. 26,000</t>
  </si>
  <si>
    <t>RUTA 12 km. 10,000</t>
  </si>
  <si>
    <t>RUTA 14 Km 219,000</t>
  </si>
  <si>
    <t>LOPEZ FORMOSO esq. LUSSICH</t>
  </si>
  <si>
    <t xml:space="preserve">RUTA 101 Y 102 </t>
  </si>
  <si>
    <t>INES DURAN esq. JOSE PEDRO VARELA</t>
  </si>
  <si>
    <t>DIECIOCHO DE JULIO esq. TREINTA Y TRES</t>
  </si>
  <si>
    <t>RUTA 11 km. 162500</t>
  </si>
  <si>
    <t>CAMINO MANUEL FORTET esq. CAMINO CARLOS LOPEZ</t>
  </si>
  <si>
    <t>EUGENIO ARAUS esq. DOMINGO BAQUE</t>
  </si>
  <si>
    <t>BOULEVARD GENERAL ARTIGAS esq. FRANCISCO CANARO</t>
  </si>
  <si>
    <t>Botinelli esq. Guelman</t>
  </si>
  <si>
    <t>Canelones esq. Aquiles Lanza</t>
  </si>
  <si>
    <t>Camino Morlan esq. Ruta 2</t>
  </si>
  <si>
    <t>RUTA 6 km. 49</t>
  </si>
  <si>
    <t>CAMINO CARASCO esq. GARCIA LAGOS</t>
  </si>
  <si>
    <t>RUTA 10 km. 268,500</t>
  </si>
  <si>
    <t>RUTA 38 a 15kms de RUTA 7</t>
  </si>
  <si>
    <t>ARÉVALO</t>
  </si>
  <si>
    <t>RUTA 2 km 240</t>
  </si>
  <si>
    <t>GERONIMO PICCIOLI esq. VIRREY ELIO</t>
  </si>
  <si>
    <t>RUTA INTERBALNEARIA km. 23</t>
  </si>
  <si>
    <t>RUTA 30 km 22,500</t>
  </si>
  <si>
    <t>RUTA 7 km 142,4000 atraviesa pueblo El Colorado</t>
  </si>
  <si>
    <t>RUTA 26 km 229,300</t>
  </si>
  <si>
    <t>RUTA 2 km. 297</t>
  </si>
  <si>
    <t>RUTA 81 km 91,400</t>
  </si>
  <si>
    <t>RUTA 5 km. 8,900</t>
  </si>
  <si>
    <t>RUTA 3 km. 635,500 esq. Gral. Rivera (atraviesa la ciudad)</t>
  </si>
  <si>
    <t>RUTA 1 vieja esq. RIVERA</t>
  </si>
  <si>
    <t>Ruta 38 a km 26,500 de RUTA 7</t>
  </si>
  <si>
    <t>Santa María esq. RUTA 101 km. 21,800</t>
  </si>
  <si>
    <t>RUTA 87 km. 44</t>
  </si>
  <si>
    <t>WASHINGTON esq. INDEPENDENCIA y Pte. Luis Batlle BERRES</t>
  </si>
  <si>
    <t>RUTA 82 km. 56,000</t>
  </si>
  <si>
    <t>RINCON DE PANDO</t>
  </si>
  <si>
    <t>BALDOMIRO VIDAL esq. JUAN CARLOS HENDERSON</t>
  </si>
  <si>
    <t>Calle f esq. calle 39</t>
  </si>
  <si>
    <t>RUTA INTERBALNEARIA km. 58</t>
  </si>
  <si>
    <t>GUAZUVIRÁ</t>
  </si>
  <si>
    <t>CAMINO DURAN esq. SAMBUCETTI</t>
  </si>
  <si>
    <t>MONTES</t>
  </si>
  <si>
    <t>AVENIDA CENTENARIO esq. EL GOYO</t>
  </si>
  <si>
    <t>RUTA 102 PERIMETRAL esq. CESAR MAYO GUTIERREZ</t>
  </si>
  <si>
    <t>CAMINO ARIEL esq. IGNACIO RIVAS</t>
  </si>
  <si>
    <t>RUTA 9 km. 165,500</t>
  </si>
  <si>
    <t>JOSÉ IGNACIO</t>
  </si>
  <si>
    <t>JAUREGUIBERRY</t>
  </si>
  <si>
    <t>RUTA 109 a unos 300 mts aprox. puente Paso de la CRUZ (salida norte de Rocha)</t>
  </si>
  <si>
    <t>CNO. A CUCHILLA DE RAMIREZ</t>
  </si>
  <si>
    <t>AV. GIANNATTASIO esq. AV. LAGOS</t>
  </si>
  <si>
    <t>RUTA 11 km. 112,200</t>
  </si>
  <si>
    <t>AVENIDA MANUEL ORIBE esq. AVENIDA CONCORDIA</t>
  </si>
  <si>
    <t>RUTA 12 km. 129,000</t>
  </si>
  <si>
    <t>ISMAEL CORTINAS</t>
  </si>
  <si>
    <t>ISIDRO FYNN Esq. CAMINO MANUEL FORTET</t>
  </si>
  <si>
    <t>RUTA 46 KM 53</t>
  </si>
  <si>
    <t>BOULEVARD GENERAL JOSE G. ARTIGAS Esq. Andresito</t>
  </si>
  <si>
    <t>CAMINO CARRASCO Esq. AVENIDA WILSON FERREIRA ALDUNATE</t>
  </si>
  <si>
    <t>HABANA Esq. JUAN JACOBO ROUSSEAU</t>
  </si>
  <si>
    <t>RUTA 5 Esq: CURVA DE MATONTE</t>
  </si>
  <si>
    <t>RUTA 45 KM 80</t>
  </si>
  <si>
    <t>JOSE ENRIQUE RODO Esq.HERNANDARIAS</t>
  </si>
  <si>
    <t>AVENIDA BURGUES Esq. FRANCISCO PLA</t>
  </si>
  <si>
    <t>DOCTOR JOSE MARIA SILVA Esq. COSTANERA MARIA ABELLA DE RAMIREZ</t>
  </si>
  <si>
    <t>RUTA 11 km. 108,500</t>
  </si>
  <si>
    <t>CUADRICICLO</t>
  </si>
  <si>
    <t>nombreDeAtributo</t>
  </si>
  <si>
    <t>descripcion</t>
  </si>
  <si>
    <t>tipoDeDato</t>
  </si>
  <si>
    <t>Fecha y hora</t>
  </si>
  <si>
    <t>Fecha y hora en la que ocurrio el siniestro</t>
  </si>
  <si>
    <t>Timestamp</t>
  </si>
  <si>
    <t>Departamento donde ocurrio el siniestro de transito fatal</t>
  </si>
  <si>
    <t>String</t>
  </si>
  <si>
    <t>Localidad</t>
  </si>
  <si>
    <t>Ciudad, pueblo o zona urbanizada donde ocurrio el siniestro. N/C en caso de tratarse de sitios fuera de zonas pobladas</t>
  </si>
  <si>
    <t xml:space="preserve">Jurisdiccion </t>
  </si>
  <si>
    <t>Departamental: todas aquellas vias dentro de un departamento que no son rutas nacionales; Nacional: rutas nacionales.</t>
  </si>
  <si>
    <t>Tipo de Siniestro</t>
  </si>
  <si>
    <t>Clasificacion del siniestro</t>
  </si>
  <si>
    <t>Vehiculo</t>
  </si>
  <si>
    <t>Vehiculo en el que circulaba la persona fallecida</t>
  </si>
  <si>
    <t>Rol</t>
  </si>
  <si>
    <t>Rol en el transito que desempeñaba la persona cuando fallece</t>
  </si>
  <si>
    <t>Edad que tenia la persona fallecida al momento de ocurrido el siniestro</t>
  </si>
  <si>
    <t>Integer</t>
  </si>
  <si>
    <t>Sexo</t>
  </si>
  <si>
    <t>Sexo de la persona fallecida. Femenino (F), Masculino (M)</t>
  </si>
  <si>
    <t>Fallecido a los Dias</t>
  </si>
  <si>
    <t>Dias entre la ocurrencia del siniestro y el fallecimiento. 0 indica fallecido en el lugar, 1 indica que fallecio hasta un dia de ocurrido el Siniestro y asi sucesivamente.</t>
  </si>
  <si>
    <t>Otro vehiculo</t>
  </si>
  <si>
    <t>Otro vehiculo involucrado en el siniestro</t>
  </si>
  <si>
    <t>Lugar del Siniestro</t>
  </si>
  <si>
    <t>Direccion o proximidad al lugar donde ocurrio el siniestro</t>
  </si>
  <si>
    <t>Coordenada X del sitio donde ocurrio el siniestro, en sistema de referencia WGS84 / UTM Zona 21S</t>
  </si>
  <si>
    <t>Coordenada Y del sitio donde ocurrio el siniestro, en sistema de referencia WGS84 / UTM Zona 21S</t>
  </si>
  <si>
    <t>2016-01-02 21:30:00</t>
  </si>
  <si>
    <t>2016-01-03 15:25:00</t>
  </si>
  <si>
    <t>2016-01-03 20:20:00</t>
  </si>
  <si>
    <t>2016-01-04 17:25:00</t>
  </si>
  <si>
    <t>2016-01-06 09:30:00</t>
  </si>
  <si>
    <t>2016-01-06 18:00:00</t>
  </si>
  <si>
    <t>2016-01-07 11:40:00</t>
  </si>
  <si>
    <t>2016-01-09 00:55:00</t>
  </si>
  <si>
    <t>2016-01-09 02:25:00</t>
  </si>
  <si>
    <t>2016-01-09 04:20:00</t>
  </si>
  <si>
    <t>2016-01-11 20:00:00</t>
  </si>
  <si>
    <t>2016-01-11 20:34:00</t>
  </si>
  <si>
    <t>2016-01-13 05:45:00</t>
  </si>
  <si>
    <t>2016-01-13 10:44:00</t>
  </si>
  <si>
    <t>2016-01-13 12:55:00</t>
  </si>
  <si>
    <t>2016-01-15 12:35:00</t>
  </si>
  <si>
    <t>2016-01-15 15:00:00</t>
  </si>
  <si>
    <t>2016-01-16 06:00:00</t>
  </si>
  <si>
    <t>2016-01-16 15:35:00</t>
  </si>
  <si>
    <t>2016-01-17 03:28:00</t>
  </si>
  <si>
    <t>2016-01-17 11:14:00</t>
  </si>
  <si>
    <t>2016-01-19 01:00:00</t>
  </si>
  <si>
    <t>2016-01-19 19:10:00</t>
  </si>
  <si>
    <t>2016-01-20 18:30:00</t>
  </si>
  <si>
    <t>2016-01-20 20:50:00</t>
  </si>
  <si>
    <t>2016-01-22 06:55:00</t>
  </si>
  <si>
    <t>2016-01-23 02:15:00</t>
  </si>
  <si>
    <t>2016-01-23 06:00:00</t>
  </si>
  <si>
    <t>2016-01-23 23:49:00</t>
  </si>
  <si>
    <t>2016-01-24 14:07:00</t>
  </si>
  <si>
    <t>2016-01-25 02:42:00</t>
  </si>
  <si>
    <t>2016-01-25 05:55:00</t>
  </si>
  <si>
    <t>2016-01-25 18:50:00</t>
  </si>
  <si>
    <t>2016-01-26 16:15:00</t>
  </si>
  <si>
    <t>2016-01-28 21:30:00</t>
  </si>
  <si>
    <t>2016-01-29 22:51:00</t>
  </si>
  <si>
    <t>2016-01-31 19:00:00</t>
  </si>
  <si>
    <t>2016-02-01 04:26:00</t>
  </si>
  <si>
    <t>2016-02-02 00:01:00</t>
  </si>
  <si>
    <t>2016-02-04 20:00:00</t>
  </si>
  <si>
    <t>2016-02-04 20:35:00</t>
  </si>
  <si>
    <t>2016-02-04 23:30:00</t>
  </si>
  <si>
    <t>2016-02-05 16:04:00</t>
  </si>
  <si>
    <t>2016-02-05 18:00:00</t>
  </si>
  <si>
    <t>2016-02-06 00:28:00</t>
  </si>
  <si>
    <t>2016-02-06 05:33:00</t>
  </si>
  <si>
    <t>2016-02-06 19:00:00</t>
  </si>
  <si>
    <t>2016-02-07 23:30:00</t>
  </si>
  <si>
    <t>2016-02-09 05:00:00</t>
  </si>
  <si>
    <t>2016-02-11 07:12:00</t>
  </si>
  <si>
    <t>2016-02-12 05:19:00</t>
  </si>
  <si>
    <t>2016-02-12 16:30:00</t>
  </si>
  <si>
    <t>2016-02-12 20:00:00</t>
  </si>
  <si>
    <t>2016-02-14 12:20:00</t>
  </si>
  <si>
    <t>2016-02-14 18:23:00</t>
  </si>
  <si>
    <t>2016-02-14 21:35:00</t>
  </si>
  <si>
    <t>2016-02-17 09:48:00</t>
  </si>
  <si>
    <t>2016-02-17 11:05:00</t>
  </si>
  <si>
    <t>2016-02-17 23:10:00</t>
  </si>
  <si>
    <t>2016-02-23 15:00:00</t>
  </si>
  <si>
    <t>2016-02-24 13:00:00</t>
  </si>
  <si>
    <t>2016-02-27 14:30:00</t>
  </si>
  <si>
    <t>2016-02-27 15:45:00</t>
  </si>
  <si>
    <t>2016-02-27 17:50:00</t>
  </si>
  <si>
    <t>2016-02-28 03:50:00</t>
  </si>
  <si>
    <t>2016-02-29 06:00:00</t>
  </si>
  <si>
    <t>2016-02-29 10:40:00</t>
  </si>
  <si>
    <t>2016-03-01 00:50:00</t>
  </si>
  <si>
    <t>2016-03-01 18:51:00</t>
  </si>
  <si>
    <t>2016-03-02 17:55:00</t>
  </si>
  <si>
    <t>2016-03-02 20:35:00</t>
  </si>
  <si>
    <t>2016-03-03 17:10:00</t>
  </si>
  <si>
    <t>2016-03-03 21:16:00</t>
  </si>
  <si>
    <t>2016-03-04 13:15:00</t>
  </si>
  <si>
    <t>2016-03-04 14:40:00</t>
  </si>
  <si>
    <t>2016-03-05 16:25:00</t>
  </si>
  <si>
    <t>2016-03-06 00:00:00</t>
  </si>
  <si>
    <t>2016-03-06 19:57:00</t>
  </si>
  <si>
    <t>2016-03-07 09:10:00</t>
  </si>
  <si>
    <t>2016-03-07 10:00:00</t>
  </si>
  <si>
    <t>2016-03-08 12:17:00</t>
  </si>
  <si>
    <t>2016-03-09 00:30:00</t>
  </si>
  <si>
    <t>2016-03-09 03:10:00</t>
  </si>
  <si>
    <t>2016-03-09 11:10:00</t>
  </si>
  <si>
    <t>2016-03-10 07:00:00</t>
  </si>
  <si>
    <t>2016-03-11 16:50:00</t>
  </si>
  <si>
    <t>2016-03-12 11:30:00</t>
  </si>
  <si>
    <t>2016-03-12 18:40:00</t>
  </si>
  <si>
    <t>2016-03-13 17:30:00</t>
  </si>
  <si>
    <t>2016-03-13 19:38:00</t>
  </si>
  <si>
    <t>2016-03-17 20:40:00</t>
  </si>
  <si>
    <t>2016-03-18 12:00:00</t>
  </si>
  <si>
    <t>2016-03-21 15:50:00</t>
  </si>
  <si>
    <t>2016-03-22 00:00:00</t>
  </si>
  <si>
    <t>2016-03-22 21:30:00</t>
  </si>
  <si>
    <t>2016-03-25 07:00:00</t>
  </si>
  <si>
    <t>2016-03-25 10:45:00</t>
  </si>
  <si>
    <t>2016-03-26 01:10:00</t>
  </si>
  <si>
    <t>2016-03-26 12:15:00</t>
  </si>
  <si>
    <t>2016-03-27 20:10:00</t>
  </si>
  <si>
    <t>2016-03-28 12:05:00</t>
  </si>
  <si>
    <t>2016-03-28 15:50:00</t>
  </si>
  <si>
    <t>2016-03-28 17:00:00</t>
  </si>
  <si>
    <t>2016-03-31 14:45:00</t>
  </si>
  <si>
    <t>2016-04-01 10:40:00</t>
  </si>
  <si>
    <t>2016-04-01 19:05:00</t>
  </si>
  <si>
    <t>2016-04-02 10:00:00</t>
  </si>
  <si>
    <t>2016-04-03 05:40:00</t>
  </si>
  <si>
    <t>2016-04-04 08:30:00</t>
  </si>
  <si>
    <t>2016-04-05 08:10:00</t>
  </si>
  <si>
    <t>2016-04-07 17:27:00</t>
  </si>
  <si>
    <t>2016-04-08 06:15:00</t>
  </si>
  <si>
    <t>2016-04-08 13:30:00</t>
  </si>
  <si>
    <t>2016-04-09 17:00:00</t>
  </si>
  <si>
    <t>2016-04-11 13:44:00</t>
  </si>
  <si>
    <t>2016-04-12 14:05:00</t>
  </si>
  <si>
    <t>2016-04-13 22:20:00</t>
  </si>
  <si>
    <t>2016-04-15 06:55:00</t>
  </si>
  <si>
    <t>2016-04-15 22:30:00</t>
  </si>
  <si>
    <t>2016-04-16 05:55:00</t>
  </si>
  <si>
    <t>2016-04-17 07:35:00</t>
  </si>
  <si>
    <t>2016-04-19 19:15:00</t>
  </si>
  <si>
    <t>2016-04-20 09:12:00</t>
  </si>
  <si>
    <t>2016-04-21 06:40:00</t>
  </si>
  <si>
    <t>2016-04-21 11:25:00</t>
  </si>
  <si>
    <t>2016-04-23 23:00:00</t>
  </si>
  <si>
    <t>2016-04-24 02:45:00</t>
  </si>
  <si>
    <t>2016-04-25 05:51:00</t>
  </si>
  <si>
    <t>2016-04-26 19:50:00</t>
  </si>
  <si>
    <t>2016-05-01 15:09:00</t>
  </si>
  <si>
    <t>2016-05-02 18:30:00</t>
  </si>
  <si>
    <t>2016-05-03 12:10:00</t>
  </si>
  <si>
    <t>2016-05-03 13:20:00</t>
  </si>
  <si>
    <t>2016-05-07 04:30:00</t>
  </si>
  <si>
    <t>2016-05-07 23:02:00</t>
  </si>
  <si>
    <t>2016-05-08 18:45:00</t>
  </si>
  <si>
    <t>2016-05-09 02:05:00</t>
  </si>
  <si>
    <t>2016-05-09 11:30:00</t>
  </si>
  <si>
    <t>2016-05-10 15:30:00</t>
  </si>
  <si>
    <t>2016-05-10 21:30:00</t>
  </si>
  <si>
    <t>2016-05-11 06:20:00</t>
  </si>
  <si>
    <t>2016-05-12 00:50:00</t>
  </si>
  <si>
    <t>2016-05-12 21:00:00</t>
  </si>
  <si>
    <t>2016-05-13 16:15:00</t>
  </si>
  <si>
    <t>2016-05-14 20:40:00</t>
  </si>
  <si>
    <t>2016-05-15 01:13:00</t>
  </si>
  <si>
    <t>2016-05-15 08:55:00</t>
  </si>
  <si>
    <t>2016-05-15 18:30:00</t>
  </si>
  <si>
    <t>2016-05-16 16:00:00</t>
  </si>
  <si>
    <t>2016-05-18 00:00:00</t>
  </si>
  <si>
    <t>2016-05-18 14:15:00</t>
  </si>
  <si>
    <t>2016-05-19 07:50:00</t>
  </si>
  <si>
    <t>2016-05-20 19:30:00</t>
  </si>
  <si>
    <t>2016-05-23 00:34:00</t>
  </si>
  <si>
    <t>2016-05-24 06:00:00</t>
  </si>
  <si>
    <t>2016-05-24 17:45:00</t>
  </si>
  <si>
    <t>2016-05-25 07:00:00</t>
  </si>
  <si>
    <t>2016-05-25 17:25:00</t>
  </si>
  <si>
    <t>2016-05-26 11:50:00</t>
  </si>
  <si>
    <t>2016-05-26 18:32:00</t>
  </si>
  <si>
    <t>2016-05-29 06:15:00</t>
  </si>
  <si>
    <t>2016-05-29 21:55:00</t>
  </si>
  <si>
    <t>2016-05-31 13:30:00</t>
  </si>
  <si>
    <t>2016-05-31 14:50:00</t>
  </si>
  <si>
    <t>2016-06-01 07:10:00</t>
  </si>
  <si>
    <t>2016-06-01 16:50:00</t>
  </si>
  <si>
    <t>2016-06-02 20:50:00</t>
  </si>
  <si>
    <t>2016-06-04 03:15:00</t>
  </si>
  <si>
    <t>2016-06-05 02:20:00</t>
  </si>
  <si>
    <t>2016-06-05 19:30:00</t>
  </si>
  <si>
    <t>2016-06-06 13:35:00</t>
  </si>
  <si>
    <t>2016-06-09 06:53:00</t>
  </si>
  <si>
    <t>2016-06-09 11:20:00</t>
  </si>
  <si>
    <t>2016-06-09 17:35:00</t>
  </si>
  <si>
    <t>2016-06-11 22:45:00</t>
  </si>
  <si>
    <t>2016-06-11 23:00:00</t>
  </si>
  <si>
    <t>2016-06-12 02:30:00</t>
  </si>
  <si>
    <t>2016-06-12 04:55:00</t>
  </si>
  <si>
    <t>2016-06-13 16:50:00</t>
  </si>
  <si>
    <t>2016-06-13 19:00:00</t>
  </si>
  <si>
    <t>2016-06-14 18:30:00</t>
  </si>
  <si>
    <t>2016-06-16 12:45:00</t>
  </si>
  <si>
    <t>2016-06-19 00:45:00</t>
  </si>
  <si>
    <t>2016-06-19 22:30:00</t>
  </si>
  <si>
    <t>2016-06-20 10:47:00</t>
  </si>
  <si>
    <t>2016-06-22 09:00:00</t>
  </si>
  <si>
    <t>2016-06-22 13:45:00</t>
  </si>
  <si>
    <t>2016-06-22 21:20:00</t>
  </si>
  <si>
    <t>2016-06-22 21:50:00</t>
  </si>
  <si>
    <t>2016-06-23 11:55:00</t>
  </si>
  <si>
    <t>2016-06-24 20:10:00</t>
  </si>
  <si>
    <t>2016-06-25 03:30:00</t>
  </si>
  <si>
    <t>2016-06-25 11:20:00</t>
  </si>
  <si>
    <t>2016-06-26 23:50:00</t>
  </si>
  <si>
    <t>2016-06-27 03:30:00</t>
  </si>
  <si>
    <t>2016-06-27 09:00:00</t>
  </si>
  <si>
    <t>2016-06-29 07:31:00</t>
  </si>
  <si>
    <t>2016-06-30 04:40:00</t>
  </si>
  <si>
    <t>2016-06-30 07:30:00</t>
  </si>
  <si>
    <t>2016-06-30 13:00:00</t>
  </si>
  <si>
    <t>2016-07-02 13:47:00</t>
  </si>
  <si>
    <t>2016-07-02 23:30:00</t>
  </si>
  <si>
    <t>2016-07-04 07:36:00</t>
  </si>
  <si>
    <t>2016-07-06 13:00:00</t>
  </si>
  <si>
    <t>2016-07-07 14:00:00</t>
  </si>
  <si>
    <t>2016-07-07 14:54:00</t>
  </si>
  <si>
    <t>2016-07-07 15:30:00</t>
  </si>
  <si>
    <t>2016-07-07 21:20:00</t>
  </si>
  <si>
    <t>2016-07-08 21:52:00</t>
  </si>
  <si>
    <t>2016-07-09 00:10:00</t>
  </si>
  <si>
    <t>2016-07-12 22:58:00</t>
  </si>
  <si>
    <t>2016-07-13 00:15:00</t>
  </si>
  <si>
    <t>2016-07-13 18:35:00</t>
  </si>
  <si>
    <t>2016-07-14 22:30:00</t>
  </si>
  <si>
    <t>2016-07-15 06:59:00</t>
  </si>
  <si>
    <t>2016-07-17 04:10:00</t>
  </si>
  <si>
    <t>2016-07-20 23:35:00</t>
  </si>
  <si>
    <t>2016-07-22 09:25:00</t>
  </si>
  <si>
    <t>2016-07-23 06:58:00</t>
  </si>
  <si>
    <t>2016-07-23 07:45:00</t>
  </si>
  <si>
    <t>2016-07-24 01:00:00</t>
  </si>
  <si>
    <t>2016-07-24 07:40:00</t>
  </si>
  <si>
    <t>2016-07-24 11:50:00</t>
  </si>
  <si>
    <t>2016-07-24 20:46:00</t>
  </si>
  <si>
    <t>2016-07-25 21:13:00</t>
  </si>
  <si>
    <t>2016-07-26 11:45:00</t>
  </si>
  <si>
    <t>2016-07-27 00:15:00</t>
  </si>
  <si>
    <t>2016-07-29 02:49:00</t>
  </si>
  <si>
    <t>2016-07-29 13:25:00</t>
  </si>
  <si>
    <t>2016-07-29 16:41:00</t>
  </si>
  <si>
    <t>2016-07-29 19:15:00</t>
  </si>
  <si>
    <t>2016-07-29 23:10:00</t>
  </si>
  <si>
    <t>2016-08-05 19:35:00</t>
  </si>
  <si>
    <t>2016-08-06 06:55:00</t>
  </si>
  <si>
    <t>2016-08-06 10:50:00</t>
  </si>
  <si>
    <t>2016-08-06 20:50:00</t>
  </si>
  <si>
    <t>2016-08-07 15:30:00</t>
  </si>
  <si>
    <t>2016-08-09 06:32:00</t>
  </si>
  <si>
    <t>2016-08-09 06:45:00</t>
  </si>
  <si>
    <t>2016-08-09 13:00:00</t>
  </si>
  <si>
    <t>2016-08-11 09:04:00</t>
  </si>
  <si>
    <t>2016-08-12 08:20:00</t>
  </si>
  <si>
    <t>2016-08-12 17:30:00</t>
  </si>
  <si>
    <t>2016-08-13 18:20:00</t>
  </si>
  <si>
    <t>2016-08-14 10:30:00</t>
  </si>
  <si>
    <t>2016-08-14 16:16:00</t>
  </si>
  <si>
    <t>2016-08-16 06:04:00</t>
  </si>
  <si>
    <t>2016-08-16 12:02:00</t>
  </si>
  <si>
    <t>2016-08-16 20:51:00</t>
  </si>
  <si>
    <t>2016-08-18 19:00:00</t>
  </si>
  <si>
    <t>2016-08-21 03:30:00</t>
  </si>
  <si>
    <t>2016-08-24 07:30:00</t>
  </si>
  <si>
    <t>2016-08-24 14:25:00</t>
  </si>
  <si>
    <t>2016-08-24 18:15:00</t>
  </si>
  <si>
    <t>2016-08-25 16:50:00</t>
  </si>
  <si>
    <t>2016-08-27 19:35:00</t>
  </si>
  <si>
    <t>2016-08-28 06:00:00</t>
  </si>
  <si>
    <t>2016-08-28 09:26:00</t>
  </si>
  <si>
    <t>2016-09-01 05:27:00</t>
  </si>
  <si>
    <t>2016-09-02 15:30:00</t>
  </si>
  <si>
    <t>2016-09-04 05:30:00</t>
  </si>
  <si>
    <t>2016-09-05 18:51:00</t>
  </si>
  <si>
    <t>2016-09-05 20:25:00</t>
  </si>
  <si>
    <t>2016-09-06 06:48:00</t>
  </si>
  <si>
    <t>2016-09-06 21:25:00</t>
  </si>
  <si>
    <t>2016-09-08 20:40:00</t>
  </si>
  <si>
    <t>2016-09-08 23:50:00</t>
  </si>
  <si>
    <t>2016-09-09 19:20:00</t>
  </si>
  <si>
    <t>2016-09-11 15:00:00</t>
  </si>
  <si>
    <t>2016-09-13 19:35:00</t>
  </si>
  <si>
    <t>2016-09-15 19:20:00</t>
  </si>
  <si>
    <t>2016-09-16 17:00:00</t>
  </si>
  <si>
    <t>2016-09-16 17:30:00</t>
  </si>
  <si>
    <t>2016-09-17 08:00:00</t>
  </si>
  <si>
    <t>2016-09-17 14:28:00</t>
  </si>
  <si>
    <t>2016-09-17 22:40:00</t>
  </si>
  <si>
    <t>2016-09-17 23:15:00</t>
  </si>
  <si>
    <t>2016-09-20 16:10:00</t>
  </si>
  <si>
    <t>2016-09-21 14:10:00</t>
  </si>
  <si>
    <t>2016-09-21 17:10:00</t>
  </si>
  <si>
    <t>2016-09-22 11:31:00</t>
  </si>
  <si>
    <t>2016-09-23 20:48:00</t>
  </si>
  <si>
    <t>2016-09-24 00:13:00</t>
  </si>
  <si>
    <t>2016-09-24 06:10:00</t>
  </si>
  <si>
    <t>2016-09-24 13:00:00</t>
  </si>
  <si>
    <t>2016-09-28 21:45:00</t>
  </si>
  <si>
    <t>2016-09-30 17:15:00</t>
  </si>
  <si>
    <t>2016-09-30 18:03:00</t>
  </si>
  <si>
    <t>2016-09-30 21:15:00</t>
  </si>
  <si>
    <t>2016-10-02 03:11:00</t>
  </si>
  <si>
    <t>2016-10-02 21:30:00</t>
  </si>
  <si>
    <t>2016-10-03 08:30:00</t>
  </si>
  <si>
    <t>2016-10-08 08:40:00</t>
  </si>
  <si>
    <t>2016-10-08 17:38:00</t>
  </si>
  <si>
    <t>2016-10-08 17:40:00</t>
  </si>
  <si>
    <t>2016-10-09 18:40:00</t>
  </si>
  <si>
    <t>2016-10-10 03:00:00</t>
  </si>
  <si>
    <t>2016-10-10 08:15:00</t>
  </si>
  <si>
    <t>2016-10-12 07:20:00</t>
  </si>
  <si>
    <t>2016-10-14 07:40:00</t>
  </si>
  <si>
    <t>2016-10-14 15:30:00</t>
  </si>
  <si>
    <t>2016-10-14 18:00:00</t>
  </si>
  <si>
    <t>2016-10-15 06:15:00</t>
  </si>
  <si>
    <t>2016-10-17 09:25:00</t>
  </si>
  <si>
    <t>2016-10-17 10:30:00</t>
  </si>
  <si>
    <t>2016-10-17 16:04:00</t>
  </si>
  <si>
    <t>2016-10-19 10:40:00</t>
  </si>
  <si>
    <t>2016-10-19 14:05:00</t>
  </si>
  <si>
    <t>2016-10-20 00:00:00</t>
  </si>
  <si>
    <t>2016-10-20 09:06:00</t>
  </si>
  <si>
    <t>2016-10-21 12:05:00</t>
  </si>
  <si>
    <t>2016-10-21 21:00:00</t>
  </si>
  <si>
    <t>2016-10-23 02:40:00</t>
  </si>
  <si>
    <t>2016-10-23 11:30:00</t>
  </si>
  <si>
    <t>2016-10-23 21:30:00</t>
  </si>
  <si>
    <t>2016-10-24 03:20:00</t>
  </si>
  <si>
    <t>2016-10-24 20:30:00</t>
  </si>
  <si>
    <t>2016-10-28 13:27:00</t>
  </si>
  <si>
    <t>2016-10-29 12:11:00</t>
  </si>
  <si>
    <t>2016-10-29 13:20:00</t>
  </si>
  <si>
    <t>2016-10-29 19:50:00</t>
  </si>
  <si>
    <t>2016-10-29 21:00:00</t>
  </si>
  <si>
    <t>2016-10-30 05:00:00</t>
  </si>
  <si>
    <t>2016-10-30 14:13:00</t>
  </si>
  <si>
    <t>2016-10-30 15:50:00</t>
  </si>
  <si>
    <t>2016-11-02 03:27:00</t>
  </si>
  <si>
    <t>2016-11-02 18:40:00</t>
  </si>
  <si>
    <t>2016-11-04 17:00:00</t>
  </si>
  <si>
    <t>2016-11-06 03:20:00</t>
  </si>
  <si>
    <t>2016-11-06 11:45:00</t>
  </si>
  <si>
    <t>2016-11-06 13:10:00</t>
  </si>
  <si>
    <t>2016-11-08 23:25:00</t>
  </si>
  <si>
    <t>2016-11-09 14:21:00</t>
  </si>
  <si>
    <t>2016-11-09 23:15:00</t>
  </si>
  <si>
    <t>2016-11-10 21:01:00</t>
  </si>
  <si>
    <t>2016-11-11 15:20:00</t>
  </si>
  <si>
    <t>2016-11-11 22:30:00</t>
  </si>
  <si>
    <t>2016-11-12 17:00:00</t>
  </si>
  <si>
    <t>2016-11-13 08:00:00</t>
  </si>
  <si>
    <t>2016-11-15 14:01:00</t>
  </si>
  <si>
    <t>2016-11-15 15:55:00</t>
  </si>
  <si>
    <t>2016-11-16 08:00:00</t>
  </si>
  <si>
    <t>2016-11-16 11:30:00</t>
  </si>
  <si>
    <t>2016-11-17 06:30:00</t>
  </si>
  <si>
    <t>2016-11-17 19:08:00</t>
  </si>
  <si>
    <t>2016-11-18 13:00:00</t>
  </si>
  <si>
    <t>2016-11-18 17:00:00</t>
  </si>
  <si>
    <t>2016-11-19 15:10:00</t>
  </si>
  <si>
    <t>2016-11-19 22:50:00</t>
  </si>
  <si>
    <t>2016-11-21 04:55:00</t>
  </si>
  <si>
    <t>2016-11-24 08:15:00</t>
  </si>
  <si>
    <t>2016-11-24 20:40:00</t>
  </si>
  <si>
    <t>2016-11-26 03:35:00</t>
  </si>
  <si>
    <t>2016-11-26 07:10:00</t>
  </si>
  <si>
    <t>2016-11-26 13:00:00</t>
  </si>
  <si>
    <t>2016-11-27 08:20:00</t>
  </si>
  <si>
    <t>2016-11-27 23:00:00</t>
  </si>
  <si>
    <t>2016-11-28 05:53:00</t>
  </si>
  <si>
    <t>2016-11-29 10:37:00</t>
  </si>
  <si>
    <t>2016-11-29 15:50:00</t>
  </si>
  <si>
    <t>2016-11-29 22:00:00</t>
  </si>
  <si>
    <t>2016-11-30 05:00:00</t>
  </si>
  <si>
    <t>2016-12-01 06:50:00</t>
  </si>
  <si>
    <t>2016-12-02 13:46:00</t>
  </si>
  <si>
    <t>2016-12-02 14:05:00</t>
  </si>
  <si>
    <t>2016-12-02 21:30:00</t>
  </si>
  <si>
    <t>2016-12-03 20:20:00</t>
  </si>
  <si>
    <t>2016-12-04 21:15:00</t>
  </si>
  <si>
    <t>2016-12-05 02:45:00</t>
  </si>
  <si>
    <t>2016-12-06 18:50:00</t>
  </si>
  <si>
    <t>2016-12-07 04:30:00</t>
  </si>
  <si>
    <t>2016-12-07 23:30:00</t>
  </si>
  <si>
    <t>2016-12-08 04:45:00</t>
  </si>
  <si>
    <t>2016-12-08 13:45:00</t>
  </si>
  <si>
    <t>2016-12-08 16:30:00</t>
  </si>
  <si>
    <t>2016-12-09 06:30:00</t>
  </si>
  <si>
    <t>2016-12-09 08:56:00</t>
  </si>
  <si>
    <t>2016-12-09 13:30:00</t>
  </si>
  <si>
    <t>2016-12-10 21:38:00</t>
  </si>
  <si>
    <t>2016-12-10 21:50:00</t>
  </si>
  <si>
    <t>2016-12-11 04:55:00</t>
  </si>
  <si>
    <t>2016-12-11 08:30:00</t>
  </si>
  <si>
    <t>2016-12-13 18:20:00</t>
  </si>
  <si>
    <t>2016-12-14 01:14:00</t>
  </si>
  <si>
    <t>2016-12-15 06:39:00</t>
  </si>
  <si>
    <t>2016-12-15 12:30:00</t>
  </si>
  <si>
    <t>2016-12-15 19:55:00</t>
  </si>
  <si>
    <t>2016-12-16 20:50:00</t>
  </si>
  <si>
    <t>2016-12-17 14:25:00</t>
  </si>
  <si>
    <t>2016-12-18 06:23:00</t>
  </si>
  <si>
    <t>2016-12-18 07:50:00</t>
  </si>
  <si>
    <t>2016-12-18 11:40:00</t>
  </si>
  <si>
    <t>2016-12-20 06:30:00</t>
  </si>
  <si>
    <t>2016-12-20 08:05:00</t>
  </si>
  <si>
    <t>2016-12-21 01:00:00</t>
  </si>
  <si>
    <t>2016-12-21 19:50:00</t>
  </si>
  <si>
    <t>2016-12-21 20:54:00</t>
  </si>
  <si>
    <t>2016-12-21 23:06:00</t>
  </si>
  <si>
    <t>2016-12-22 20:00:00</t>
  </si>
  <si>
    <t>2016-12-22 20:45:00</t>
  </si>
  <si>
    <t>2016-12-23 13:50:00</t>
  </si>
  <si>
    <t>2016-12-24 04:15:00</t>
  </si>
  <si>
    <t>2016-12-24 08:48:00</t>
  </si>
  <si>
    <t>2016-12-25 00:15:00</t>
  </si>
  <si>
    <t>2016-12-25 15:30:00</t>
  </si>
  <si>
    <t>2016-12-25 15:58:00</t>
  </si>
  <si>
    <t>2016-12-26 14:04:00</t>
  </si>
  <si>
    <t>2016-12-26 19:47:00</t>
  </si>
  <si>
    <t>2016-12-27 07:00:00</t>
  </si>
  <si>
    <t>2016-12-27 09:44:00</t>
  </si>
  <si>
    <t>2016-12-29 21:40:00</t>
  </si>
  <si>
    <t>2016-12-31 04:15:00</t>
  </si>
  <si>
    <t>2016-12-31 14:45:00</t>
  </si>
  <si>
    <t>2016-12-31 21:30:00</t>
  </si>
  <si>
    <t>Numeric</t>
  </si>
  <si>
    <t>recursoRelacionado</t>
  </si>
  <si>
    <t>informacionAdicional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</si>
</sst>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 * #,##0.00_ ;_ * \-#,##0.00_ ;_ * \-??_ ;_ @_ "/>
    <numFmt numFmtId="166" formatCode="#,##0.00\ ;\-#,##0.00\ ;\-#\ ;@\ "/>
  </numFmts>
  <fonts count="8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1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Mang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sz val="10"/>
      <color theme="1"/>
      <name val="Tahoma"/>
      <family val="2"/>
    </font>
    <font>
      <sz val="11"/>
      <color indexed="8"/>
      <name val="Calibri"/>
      <family val="2"/>
      <charset val="1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62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22" borderId="0" applyNumberFormat="0" applyBorder="0" applyAlignment="0" applyProtection="0"/>
    <xf numFmtId="0" fontId="20" fillId="16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0" fillId="26" borderId="0" applyNumberFormat="0" applyBorder="0" applyAlignment="0" applyProtection="0"/>
    <xf numFmtId="0" fontId="20" fillId="28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38" borderId="1" applyNumberFormat="0" applyAlignment="0" applyProtection="0"/>
    <xf numFmtId="0" fontId="22" fillId="39" borderId="1" applyNumberFormat="0" applyAlignment="0" applyProtection="0"/>
    <xf numFmtId="0" fontId="22" fillId="38" borderId="1" applyNumberFormat="0" applyAlignment="0" applyProtection="0"/>
    <xf numFmtId="0" fontId="23" fillId="40" borderId="2" applyNumberFormat="0" applyAlignment="0" applyProtection="0"/>
    <xf numFmtId="0" fontId="24" fillId="0" borderId="3" applyNumberFormat="0" applyFill="0" applyAlignment="0" applyProtection="0"/>
    <xf numFmtId="0" fontId="23" fillId="40" borderId="2" applyNumberFormat="0" applyAlignment="0" applyProtection="0"/>
    <xf numFmtId="0" fontId="23" fillId="41" borderId="2" applyNumberFormat="0" applyAlignment="0" applyProtection="0"/>
    <xf numFmtId="0" fontId="25" fillId="0" borderId="0" applyNumberFormat="0" applyFill="0" applyBorder="0" applyAlignment="0" applyProtection="0"/>
    <xf numFmtId="0" fontId="20" fillId="30" borderId="0" applyNumberFormat="0" applyBorder="0" applyAlignment="0" applyProtection="0"/>
    <xf numFmtId="0" fontId="20" fillId="32" borderId="0" applyNumberFormat="0" applyBorder="0" applyAlignment="0" applyProtection="0"/>
    <xf numFmtId="0" fontId="20" fillId="34" borderId="0" applyNumberFormat="0" applyBorder="0" applyAlignment="0" applyProtection="0"/>
    <xf numFmtId="0" fontId="20" fillId="24" borderId="0" applyNumberFormat="0" applyBorder="0" applyAlignment="0" applyProtection="0"/>
    <xf numFmtId="0" fontId="20" fillId="26" borderId="0" applyNumberFormat="0" applyBorder="0" applyAlignment="0" applyProtection="0"/>
    <xf numFmtId="0" fontId="20" fillId="36" borderId="0" applyNumberFormat="0" applyBorder="0" applyAlignment="0" applyProtection="0"/>
    <xf numFmtId="0" fontId="26" fillId="12" borderId="1" applyNumberFormat="0" applyAlignment="0" applyProtection="0"/>
    <xf numFmtId="0" fontId="7" fillId="0" borderId="0" applyFill="0" applyBorder="0"/>
    <xf numFmtId="0" fontId="29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6" fillId="12" borderId="1" applyNumberFormat="0" applyAlignment="0" applyProtection="0"/>
    <xf numFmtId="0" fontId="26" fillId="13" borderId="1" applyNumberFormat="0" applyAlignment="0" applyProtection="0"/>
    <xf numFmtId="0" fontId="24" fillId="0" borderId="3" applyNumberFormat="0" applyFill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ont="0" applyFill="0" applyBorder="0" applyAlignment="0" applyProtection="0"/>
    <xf numFmtId="165" fontId="47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0" fontId="28" fillId="42" borderId="0" applyNumberFormat="0" applyBorder="0" applyAlignment="0" applyProtection="0"/>
    <xf numFmtId="0" fontId="17" fillId="0" borderId="0"/>
    <xf numFmtId="0" fontId="11" fillId="0" borderId="0"/>
    <xf numFmtId="0" fontId="18" fillId="0" borderId="0"/>
    <xf numFmtId="0" fontId="11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2" fillId="0" borderId="0"/>
    <xf numFmtId="0" fontId="11" fillId="0" borderId="0"/>
    <xf numFmtId="0" fontId="40" fillId="0" borderId="0"/>
    <xf numFmtId="0" fontId="11" fillId="0" borderId="0"/>
    <xf numFmtId="0" fontId="9" fillId="0" borderId="0"/>
    <xf numFmtId="0" fontId="6" fillId="0" borderId="0"/>
    <xf numFmtId="0" fontId="37" fillId="0" borderId="0"/>
    <xf numFmtId="0" fontId="6" fillId="0" borderId="0"/>
    <xf numFmtId="0" fontId="41" fillId="0" borderId="0"/>
    <xf numFmtId="0" fontId="6" fillId="0" borderId="0"/>
    <xf numFmtId="0" fontId="6" fillId="0" borderId="0"/>
    <xf numFmtId="0" fontId="12" fillId="0" borderId="0"/>
    <xf numFmtId="0" fontId="40" fillId="0" borderId="0"/>
    <xf numFmtId="0" fontId="11" fillId="0" borderId="0"/>
    <xf numFmtId="0" fontId="33" fillId="0" borderId="0"/>
    <xf numFmtId="0" fontId="11" fillId="0" borderId="0"/>
    <xf numFmtId="0" fontId="41" fillId="0" borderId="0"/>
    <xf numFmtId="0" fontId="6" fillId="0" borderId="0"/>
    <xf numFmtId="0" fontId="34" fillId="0" borderId="0"/>
    <xf numFmtId="0" fontId="11" fillId="0" borderId="0"/>
    <xf numFmtId="0" fontId="40" fillId="0" borderId="0"/>
    <xf numFmtId="0" fontId="11" fillId="0" borderId="0"/>
    <xf numFmtId="0" fontId="35" fillId="0" borderId="0"/>
    <xf numFmtId="0" fontId="11" fillId="0" borderId="0"/>
    <xf numFmtId="0" fontId="36" fillId="0" borderId="0"/>
    <xf numFmtId="0" fontId="11" fillId="0" borderId="0"/>
    <xf numFmtId="0" fontId="38" fillId="0" borderId="0"/>
    <xf numFmtId="0" fontId="11" fillId="0" borderId="0"/>
    <xf numFmtId="0" fontId="39" fillId="0" borderId="0"/>
    <xf numFmtId="0" fontId="11" fillId="0" borderId="0"/>
    <xf numFmtId="0" fontId="40" fillId="0" borderId="0"/>
    <xf numFmtId="0" fontId="11" fillId="0" borderId="0"/>
    <xf numFmtId="0" fontId="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2" fillId="0" borderId="0"/>
    <xf numFmtId="0" fontId="11" fillId="0" borderId="0"/>
    <xf numFmtId="0" fontId="13" fillId="0" borderId="0"/>
    <xf numFmtId="0" fontId="12" fillId="0" borderId="0"/>
    <xf numFmtId="0" fontId="11" fillId="0" borderId="0"/>
    <xf numFmtId="0" fontId="43" fillId="0" borderId="0"/>
    <xf numFmtId="0" fontId="11" fillId="0" borderId="0"/>
    <xf numFmtId="0" fontId="44" fillId="0" borderId="0"/>
    <xf numFmtId="0" fontId="6" fillId="0" borderId="0"/>
    <xf numFmtId="0" fontId="45" fillId="0" borderId="0"/>
    <xf numFmtId="0" fontId="11" fillId="0" borderId="0"/>
    <xf numFmtId="0" fontId="46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48" fillId="0" borderId="0"/>
    <xf numFmtId="0" fontId="11" fillId="0" borderId="0"/>
    <xf numFmtId="0" fontId="49" fillId="0" borderId="0"/>
    <xf numFmtId="0" fontId="11" fillId="0" borderId="0"/>
    <xf numFmtId="0" fontId="50" fillId="0" borderId="0"/>
    <xf numFmtId="0" fontId="11" fillId="0" borderId="0"/>
    <xf numFmtId="0" fontId="6" fillId="0" borderId="0"/>
    <xf numFmtId="0" fontId="51" fillId="0" borderId="0"/>
    <xf numFmtId="0" fontId="14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15" fillId="0" borderId="0"/>
    <xf numFmtId="0" fontId="11" fillId="0" borderId="0"/>
    <xf numFmtId="0" fontId="6" fillId="0" borderId="0"/>
    <xf numFmtId="0" fontId="16" fillId="0" borderId="0"/>
    <xf numFmtId="0" fontId="11" fillId="0" borderId="0"/>
    <xf numFmtId="0" fontId="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5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5" fillId="0" borderId="0"/>
    <xf numFmtId="9" fontId="6" fillId="0" borderId="0" applyFill="0" applyBorder="0" applyAlignment="0" applyProtection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55" fillId="43" borderId="7" applyNumberFormat="0" applyFont="0" applyAlignment="0" applyProtection="0"/>
    <xf numFmtId="0" fontId="56" fillId="38" borderId="8" applyNumberFormat="0" applyAlignment="0" applyProtection="0"/>
    <xf numFmtId="0" fontId="5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25" fillId="0" borderId="6" applyNumberFormat="0" applyFill="0" applyAlignment="0" applyProtection="0"/>
    <xf numFmtId="0" fontId="59" fillId="0" borderId="9" applyNumberFormat="0" applyFill="0" applyAlignment="0" applyProtection="0"/>
    <xf numFmtId="9" fontId="6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9" fontId="6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43" borderId="7" applyNumberFormat="0" applyFont="0" applyAlignment="0" applyProtection="0"/>
    <xf numFmtId="0" fontId="56" fillId="38" borderId="8" applyNumberFormat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0" fontId="47" fillId="44" borderId="7" applyNumberFormat="0" applyAlignment="0" applyProtection="0"/>
    <xf numFmtId="0" fontId="56" fillId="39" borderId="8" applyNumberFormat="0" applyAlignment="0" applyProtection="0"/>
    <xf numFmtId="0" fontId="5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166" fontId="75" fillId="0" borderId="0" applyBorder="0" applyProtection="0"/>
    <xf numFmtId="0" fontId="76" fillId="0" borderId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3" fillId="61" borderId="0" applyNumberFormat="0" applyBorder="0" applyAlignment="0" applyProtection="0"/>
    <xf numFmtId="0" fontId="3" fillId="65" borderId="0" applyNumberFormat="0" applyBorder="0" applyAlignment="0" applyProtection="0"/>
    <xf numFmtId="0" fontId="3" fillId="69" borderId="0" applyNumberFormat="0" applyBorder="0" applyAlignment="0" applyProtection="0"/>
    <xf numFmtId="0" fontId="3" fillId="73" borderId="0" applyNumberFormat="0" applyBorder="0" applyAlignment="0" applyProtection="0"/>
    <xf numFmtId="0" fontId="3" fillId="54" borderId="0" applyNumberFormat="0" applyBorder="0" applyAlignment="0" applyProtection="0"/>
    <xf numFmtId="0" fontId="3" fillId="58" borderId="0" applyNumberFormat="0" applyBorder="0" applyAlignment="0" applyProtection="0"/>
    <xf numFmtId="0" fontId="3" fillId="62" borderId="0" applyNumberFormat="0" applyBorder="0" applyAlignment="0" applyProtection="0"/>
    <xf numFmtId="0" fontId="3" fillId="66" borderId="0" applyNumberFormat="0" applyBorder="0" applyAlignment="0" applyProtection="0"/>
    <xf numFmtId="0" fontId="3" fillId="70" borderId="0" applyNumberFormat="0" applyBorder="0" applyAlignment="0" applyProtection="0"/>
    <xf numFmtId="0" fontId="3" fillId="74" borderId="0" applyNumberFormat="0" applyBorder="0" applyAlignment="0" applyProtection="0"/>
    <xf numFmtId="0" fontId="74" fillId="55" borderId="0" applyNumberFormat="0" applyBorder="0" applyAlignment="0" applyProtection="0"/>
    <xf numFmtId="0" fontId="74" fillId="59" borderId="0" applyNumberFormat="0" applyBorder="0" applyAlignment="0" applyProtection="0"/>
    <xf numFmtId="0" fontId="74" fillId="63" borderId="0" applyNumberFormat="0" applyBorder="0" applyAlignment="0" applyProtection="0"/>
    <xf numFmtId="0" fontId="74" fillId="67" borderId="0" applyNumberFormat="0" applyBorder="0" applyAlignment="0" applyProtection="0"/>
    <xf numFmtId="0" fontId="74" fillId="71" borderId="0" applyNumberFormat="0" applyBorder="0" applyAlignment="0" applyProtection="0"/>
    <xf numFmtId="0" fontId="74" fillId="75" borderId="0" applyNumberFormat="0" applyBorder="0" applyAlignment="0" applyProtection="0"/>
    <xf numFmtId="0" fontId="63" fillId="45" borderId="0" applyNumberFormat="0" applyBorder="0" applyAlignment="0" applyProtection="0"/>
    <xf numFmtId="0" fontId="68" fillId="49" borderId="13" applyNumberFormat="0" applyAlignment="0" applyProtection="0"/>
    <xf numFmtId="0" fontId="70" fillId="50" borderId="16" applyNumberFormat="0" applyAlignment="0" applyProtection="0"/>
    <xf numFmtId="0" fontId="69" fillId="0" borderId="15" applyNumberFormat="0" applyFill="0" applyAlignment="0" applyProtection="0"/>
    <xf numFmtId="0" fontId="62" fillId="0" borderId="0" applyNumberFormat="0" applyFill="0" applyBorder="0" applyAlignment="0" applyProtection="0"/>
    <xf numFmtId="0" fontId="74" fillId="52" borderId="0" applyNumberFormat="0" applyBorder="0" applyAlignment="0" applyProtection="0"/>
    <xf numFmtId="0" fontId="74" fillId="56" borderId="0" applyNumberFormat="0" applyBorder="0" applyAlignment="0" applyProtection="0"/>
    <xf numFmtId="0" fontId="74" fillId="60" borderId="0" applyNumberFormat="0" applyBorder="0" applyAlignment="0" applyProtection="0"/>
    <xf numFmtId="0" fontId="74" fillId="64" borderId="0" applyNumberFormat="0" applyBorder="0" applyAlignment="0" applyProtection="0"/>
    <xf numFmtId="0" fontId="74" fillId="68" borderId="0" applyNumberFormat="0" applyBorder="0" applyAlignment="0" applyProtection="0"/>
    <xf numFmtId="0" fontId="74" fillId="72" borderId="0" applyNumberFormat="0" applyBorder="0" applyAlignment="0" applyProtection="0"/>
    <xf numFmtId="0" fontId="66" fillId="48" borderId="13" applyNumberFormat="0" applyAlignment="0" applyProtection="0"/>
    <xf numFmtId="0" fontId="77" fillId="0" borderId="0"/>
    <xf numFmtId="0" fontId="7" fillId="0" borderId="0" applyFill="0" applyBorder="0"/>
    <xf numFmtId="0" fontId="64" fillId="46" borderId="0" applyNumberFormat="0" applyBorder="0" applyAlignment="0" applyProtection="0"/>
    <xf numFmtId="43" fontId="3" fillId="0" borderId="0" applyFont="0" applyFill="0" applyBorder="0" applyAlignment="0" applyProtection="0"/>
    <xf numFmtId="164" fontId="6" fillId="0" borderId="0" applyFill="0" applyBorder="0" applyAlignment="0" applyProtection="0"/>
    <xf numFmtId="0" fontId="65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43" borderId="7" applyNumberFormat="0" applyFont="0" applyAlignment="0" applyProtection="0"/>
    <xf numFmtId="0" fontId="12" fillId="43" borderId="7" applyNumberFormat="0" applyFont="0" applyAlignment="0" applyProtection="0"/>
    <xf numFmtId="0" fontId="3" fillId="51" borderId="17" applyNumberFormat="0" applyFont="0" applyAlignment="0" applyProtection="0"/>
    <xf numFmtId="9" fontId="6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7" fillId="49" borderId="14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0" fillId="0" borderId="10" applyNumberFormat="0" applyFill="0" applyAlignment="0" applyProtection="0"/>
    <xf numFmtId="0" fontId="61" fillId="0" borderId="11" applyNumberFormat="0" applyFill="0" applyAlignment="0" applyProtection="0"/>
    <xf numFmtId="0" fontId="62" fillId="0" borderId="12" applyNumberFormat="0" applyFill="0" applyAlignment="0" applyProtection="0"/>
    <xf numFmtId="0" fontId="7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3" fillId="0" borderId="18" applyNumberFormat="0" applyFill="0" applyAlignment="0" applyProtection="0"/>
    <xf numFmtId="0" fontId="2" fillId="0" borderId="0"/>
  </cellStyleXfs>
  <cellXfs count="22">
    <xf numFmtId="0" fontId="0" fillId="0" borderId="0" xfId="0"/>
    <xf numFmtId="0" fontId="0" fillId="0" borderId="0" xfId="0" pivotButton="1"/>
    <xf numFmtId="0" fontId="73" fillId="76" borderId="0" xfId="20626" applyFont="1" applyFill="1" applyAlignment="1">
      <alignment vertical="center"/>
    </xf>
    <xf numFmtId="0" fontId="73" fillId="76" borderId="0" xfId="20626" applyFont="1" applyFill="1" applyAlignment="1">
      <alignment horizontal="center" vertical="center"/>
    </xf>
    <xf numFmtId="0" fontId="2" fillId="0" borderId="0" xfId="20626"/>
    <xf numFmtId="0" fontId="73" fillId="0" borderId="0" xfId="20626" applyFont="1"/>
    <xf numFmtId="0" fontId="2" fillId="0" borderId="0" xfId="20626" applyAlignment="1">
      <alignment vertical="center"/>
    </xf>
    <xf numFmtId="0" fontId="2" fillId="0" borderId="0" xfId="20626" applyAlignment="1">
      <alignment horizontal="center" vertical="center"/>
    </xf>
    <xf numFmtId="0" fontId="2" fillId="0" borderId="0" xfId="20626" applyAlignment="1">
      <alignment horizontal="center"/>
    </xf>
    <xf numFmtId="0" fontId="73" fillId="0" borderId="0" xfId="20626" applyFont="1" applyAlignment="1">
      <alignment horizontal="center"/>
    </xf>
    <xf numFmtId="0" fontId="2" fillId="0" borderId="0" xfId="20626" applyAlignment="1">
      <alignment horizontal="center" vertical="top"/>
    </xf>
    <xf numFmtId="0" fontId="73" fillId="0" borderId="0" xfId="0" applyFont="1" applyFill="1" applyAlignment="1">
      <alignment horizontal="center" vertical="center"/>
    </xf>
    <xf numFmtId="0" fontId="79" fillId="0" borderId="0" xfId="9676" applyFont="1" applyFill="1"/>
    <xf numFmtId="0" fontId="80" fillId="0" borderId="0" xfId="0" applyFont="1" applyFill="1" applyAlignment="1">
      <alignment horizontal="center" vertical="center"/>
    </xf>
    <xf numFmtId="0" fontId="79" fillId="0" borderId="0" xfId="0" applyFont="1" applyFill="1"/>
    <xf numFmtId="0" fontId="79" fillId="0" borderId="0" xfId="0" applyFont="1" applyFill="1" applyAlignment="1">
      <alignment horizontal="center"/>
    </xf>
    <xf numFmtId="0" fontId="79" fillId="0" borderId="0" xfId="0" applyFont="1" applyFill="1" applyAlignment="1">
      <alignment horizontal="left"/>
    </xf>
    <xf numFmtId="2" fontId="79" fillId="0" borderId="0" xfId="0" applyNumberFormat="1" applyFont="1" applyFill="1" applyAlignment="1">
      <alignment horizontal="center" vertical="center"/>
    </xf>
    <xf numFmtId="2" fontId="79" fillId="0" borderId="0" xfId="9676" applyNumberFormat="1" applyFont="1" applyFill="1" applyAlignment="1">
      <alignment horizontal="center" vertical="center"/>
    </xf>
    <xf numFmtId="0" fontId="79" fillId="0" borderId="0" xfId="0" applyFont="1" applyFill="1" applyAlignment="1">
      <alignment horizontal="center" vertical="center"/>
    </xf>
    <xf numFmtId="0" fontId="1" fillId="0" borderId="0" xfId="20626" applyFont="1" applyAlignment="1">
      <alignment horizontal="center" vertical="center"/>
    </xf>
    <xf numFmtId="0" fontId="0" fillId="0" borderId="0" xfId="0"/>
  </cellXfs>
  <cellStyles count="20627">
    <cellStyle name="20% - Accent1" xfId="1"/>
    <cellStyle name="20% - Accent1 2" xfId="2"/>
    <cellStyle name="20% - Accent2" xfId="3"/>
    <cellStyle name="20% - Accent2 2" xfId="4"/>
    <cellStyle name="20% - Accent3" xfId="5"/>
    <cellStyle name="20% - Accent3 2" xfId="6"/>
    <cellStyle name="20% - Accent4" xfId="7"/>
    <cellStyle name="20% - Accent4 2" xfId="8"/>
    <cellStyle name="20% - Accent5" xfId="9"/>
    <cellStyle name="20% - Accent5 2" xfId="10"/>
    <cellStyle name="20% - Accent6" xfId="11"/>
    <cellStyle name="20% - Accent6 2" xfId="12"/>
    <cellStyle name="20% - Énfasis1 2" xfId="13"/>
    <cellStyle name="20% - Énfasis1 3" xfId="19841"/>
    <cellStyle name="20% - Énfasis2 2" xfId="14"/>
    <cellStyle name="20% - Énfasis2 3" xfId="19842"/>
    <cellStyle name="20% - Énfasis3 2" xfId="15"/>
    <cellStyle name="20% - Énfasis3 3" xfId="19843"/>
    <cellStyle name="20% - Énfasis4 2" xfId="16"/>
    <cellStyle name="20% - Énfasis4 3" xfId="19844"/>
    <cellStyle name="20% - Énfasis5 2" xfId="17"/>
    <cellStyle name="20% - Énfasis5 3" xfId="19845"/>
    <cellStyle name="20% - Énfasis6 2" xfId="18"/>
    <cellStyle name="20% - Énfasis6 3" xfId="19846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40% - Énfasis1 2" xfId="31"/>
    <cellStyle name="40% - Énfasis1 3" xfId="19847"/>
    <cellStyle name="40% - Énfasis2 2" xfId="32"/>
    <cellStyle name="40% - Énfasis2 3" xfId="19848"/>
    <cellStyle name="40% - Énfasis3 2" xfId="33"/>
    <cellStyle name="40% - Énfasis3 3" xfId="19849"/>
    <cellStyle name="40% - Énfasis4 2" xfId="34"/>
    <cellStyle name="40% - Énfasis4 3" xfId="19850"/>
    <cellStyle name="40% - Énfasis5 2" xfId="35"/>
    <cellStyle name="40% - Énfasis5 3" xfId="19851"/>
    <cellStyle name="40% - Énfasis6 2" xfId="36"/>
    <cellStyle name="40% - Énfasis6 3" xfId="19852"/>
    <cellStyle name="60% - Accent1" xfId="37"/>
    <cellStyle name="60% - Accent1 2" xfId="38"/>
    <cellStyle name="60% - Accent2" xfId="39"/>
    <cellStyle name="60% - Accent2 2" xfId="40"/>
    <cellStyle name="60% - Accent3" xfId="41"/>
    <cellStyle name="60% - Accent3 2" xfId="42"/>
    <cellStyle name="60% - Accent4" xfId="43"/>
    <cellStyle name="60% - Accent4 2" xfId="44"/>
    <cellStyle name="60% - Accent5" xfId="45"/>
    <cellStyle name="60% - Accent5 2" xfId="46"/>
    <cellStyle name="60% - Accent6" xfId="47"/>
    <cellStyle name="60% - Accent6 2" xfId="48"/>
    <cellStyle name="60% - Énfasis1 2" xfId="49"/>
    <cellStyle name="60% - Énfasis1 3" xfId="19853"/>
    <cellStyle name="60% - Énfasis2 2" xfId="50"/>
    <cellStyle name="60% - Énfasis2 3" xfId="19854"/>
    <cellStyle name="60% - Énfasis3 2" xfId="51"/>
    <cellStyle name="60% - Énfasis3 3" xfId="19855"/>
    <cellStyle name="60% - Énfasis4 2" xfId="52"/>
    <cellStyle name="60% - Énfasis4 3" xfId="19856"/>
    <cellStyle name="60% - Énfasis5 2" xfId="53"/>
    <cellStyle name="60% - Énfasis5 3" xfId="19857"/>
    <cellStyle name="60% - Énfasis6 2" xfId="54"/>
    <cellStyle name="60% - Énfasis6 3" xfId="19858"/>
    <cellStyle name="Accent1" xfId="55"/>
    <cellStyle name="Accent1 2" xfId="56"/>
    <cellStyle name="Accent2" xfId="57"/>
    <cellStyle name="Accent2 2" xfId="58"/>
    <cellStyle name="Accent3" xfId="59"/>
    <cellStyle name="Accent3 2" xfId="60"/>
    <cellStyle name="Accent4" xfId="61"/>
    <cellStyle name="Accent4 2" xfId="62"/>
    <cellStyle name="Accent5" xfId="63"/>
    <cellStyle name="Accent5 2" xfId="64"/>
    <cellStyle name="Accent6" xfId="65"/>
    <cellStyle name="Accent6 2" xfId="66"/>
    <cellStyle name="Bad" xfId="67"/>
    <cellStyle name="Bad 2" xfId="68"/>
    <cellStyle name="Buena 2" xfId="69"/>
    <cellStyle name="Buena 3" xfId="19859"/>
    <cellStyle name="Calculation" xfId="70"/>
    <cellStyle name="Calculation 2" xfId="71"/>
    <cellStyle name="Cálculo 2" xfId="72"/>
    <cellStyle name="Cálculo 3" xfId="19860"/>
    <cellStyle name="Celda de comprobación 2" xfId="73"/>
    <cellStyle name="Celda de comprobación 3" xfId="19861"/>
    <cellStyle name="Celda vinculada 2" xfId="74"/>
    <cellStyle name="Celda vinculada 3" xfId="19862"/>
    <cellStyle name="Check Cell" xfId="75"/>
    <cellStyle name="Check Cell 2" xfId="76"/>
    <cellStyle name="Encabezado 4 2" xfId="77"/>
    <cellStyle name="Encabezado 4 3" xfId="19863"/>
    <cellStyle name="Énfasis1 2" xfId="78"/>
    <cellStyle name="Énfasis1 3" xfId="19864"/>
    <cellStyle name="Énfasis2 2" xfId="79"/>
    <cellStyle name="Énfasis2 3" xfId="19865"/>
    <cellStyle name="Énfasis3 2" xfId="80"/>
    <cellStyle name="Énfasis3 3" xfId="19866"/>
    <cellStyle name="Énfasis4 2" xfId="81"/>
    <cellStyle name="Énfasis4 3" xfId="19867"/>
    <cellStyle name="Énfasis5 2" xfId="82"/>
    <cellStyle name="Énfasis5 3" xfId="19868"/>
    <cellStyle name="Énfasis6 2" xfId="83"/>
    <cellStyle name="Énfasis6 3" xfId="19869"/>
    <cellStyle name="Entrada 2" xfId="84"/>
    <cellStyle name="Entrada 3" xfId="19870"/>
    <cellStyle name="Excel Built-in Normal" xfId="85"/>
    <cellStyle name="Excel Built-in Normal 2" xfId="19872"/>
    <cellStyle name="Excel Built-in Normal 3" xfId="19871"/>
    <cellStyle name="Explanatory Text" xfId="86"/>
    <cellStyle name="Good" xfId="87"/>
    <cellStyle name="Good 2" xfId="88"/>
    <cellStyle name="Heading 1" xfId="89"/>
    <cellStyle name="Heading 2" xfId="90"/>
    <cellStyle name="Heading 3" xfId="91"/>
    <cellStyle name="Heading 4" xfId="92"/>
    <cellStyle name="Incorrecto 2" xfId="93"/>
    <cellStyle name="Incorrecto 3" xfId="19873"/>
    <cellStyle name="Input" xfId="94"/>
    <cellStyle name="Input 2" xfId="95"/>
    <cellStyle name="Linked Cell" xfId="96"/>
    <cellStyle name="Millares 10" xfId="97"/>
    <cellStyle name="Millares 11" xfId="16686"/>
    <cellStyle name="Millares 12" xfId="19839"/>
    <cellStyle name="Millares 2" xfId="98"/>
    <cellStyle name="Millares 2 2" xfId="99"/>
    <cellStyle name="Millares 2 3" xfId="100"/>
    <cellStyle name="Millares 2 4" xfId="19875"/>
    <cellStyle name="Millares 2 5" xfId="19874"/>
    <cellStyle name="Millares 3" xfId="101"/>
    <cellStyle name="Millares 4" xfId="102"/>
    <cellStyle name="Millares 5" xfId="103"/>
    <cellStyle name="Millares 6" xfId="104"/>
    <cellStyle name="Millares 7" xfId="105"/>
    <cellStyle name="Millares 8" xfId="106"/>
    <cellStyle name="Millares 9" xfId="107"/>
    <cellStyle name="Neutral 2" xfId="108"/>
    <cellStyle name="Neutral 3" xfId="19876"/>
    <cellStyle name="Normal" xfId="0" builtinId="0"/>
    <cellStyle name="Normal 10" xfId="109"/>
    <cellStyle name="Normal 10 2" xfId="110"/>
    <cellStyle name="Normal 11" xfId="111"/>
    <cellStyle name="Normal 11 2" xfId="112"/>
    <cellStyle name="Normal 12" xfId="113"/>
    <cellStyle name="Normal 13" xfId="114"/>
    <cellStyle name="Normal 14" xfId="115"/>
    <cellStyle name="Normal 14 2" xfId="116"/>
    <cellStyle name="Normal 15" xfId="117"/>
    <cellStyle name="Normal 16" xfId="118"/>
    <cellStyle name="Normal 17" xfId="119"/>
    <cellStyle name="Normal 18" xfId="120"/>
    <cellStyle name="Normal 18 10" xfId="121"/>
    <cellStyle name="Normal 18 10 2" xfId="122"/>
    <cellStyle name="Normal 18 10 2 2" xfId="12870"/>
    <cellStyle name="Normal 18 10 3" xfId="123"/>
    <cellStyle name="Normal 18 10 3 2" xfId="12871"/>
    <cellStyle name="Normal 18 10 4" xfId="12144"/>
    <cellStyle name="Normal 18 10 4 2" xfId="19122"/>
    <cellStyle name="Normal 18 10 5" xfId="12869"/>
    <cellStyle name="Normal 18 11" xfId="124"/>
    <cellStyle name="Normal 18 11 2" xfId="12872"/>
    <cellStyle name="Normal 18 12" xfId="125"/>
    <cellStyle name="Normal 18 12 2" xfId="12873"/>
    <cellStyle name="Normal 18 13" xfId="9715"/>
    <cellStyle name="Normal 18 13 2" xfId="16703"/>
    <cellStyle name="Normal 18 14" xfId="12868"/>
    <cellStyle name="Normal 18 15" xfId="19877"/>
    <cellStyle name="Normal 18 2" xfId="126"/>
    <cellStyle name="Normal 18 2 10" xfId="127"/>
    <cellStyle name="Normal 18 2 10 2" xfId="12875"/>
    <cellStyle name="Normal 18 2 11" xfId="128"/>
    <cellStyle name="Normal 18 2 11 2" xfId="12876"/>
    <cellStyle name="Normal 18 2 12" xfId="9750"/>
    <cellStyle name="Normal 18 2 12 2" xfId="16736"/>
    <cellStyle name="Normal 18 2 13" xfId="12874"/>
    <cellStyle name="Normal 18 2 14" xfId="19878"/>
    <cellStyle name="Normal 18 2 2" xfId="129"/>
    <cellStyle name="Normal 18 2 2 10" xfId="9816"/>
    <cellStyle name="Normal 18 2 2 10 2" xfId="16802"/>
    <cellStyle name="Normal 18 2 2 11" xfId="12877"/>
    <cellStyle name="Normal 18 2 2 12" xfId="19879"/>
    <cellStyle name="Normal 18 2 2 2" xfId="130"/>
    <cellStyle name="Normal 18 2 2 2 10" xfId="12878"/>
    <cellStyle name="Normal 18 2 2 2 11" xfId="19880"/>
    <cellStyle name="Normal 18 2 2 2 2" xfId="131"/>
    <cellStyle name="Normal 18 2 2 2 2 10" xfId="19881"/>
    <cellStyle name="Normal 18 2 2 2 2 2" xfId="132"/>
    <cellStyle name="Normal 18 2 2 2 2 2 2" xfId="133"/>
    <cellStyle name="Normal 18 2 2 2 2 2 2 2" xfId="12881"/>
    <cellStyle name="Normal 18 2 2 2 2 2 3" xfId="134"/>
    <cellStyle name="Normal 18 2 2 2 2 2 3 2" xfId="12882"/>
    <cellStyle name="Normal 18 2 2 2 2 2 4" xfId="10743"/>
    <cellStyle name="Normal 18 2 2 2 2 2 4 2" xfId="17728"/>
    <cellStyle name="Normal 18 2 2 2 2 2 5" xfId="12880"/>
    <cellStyle name="Normal 18 2 2 2 2 3" xfId="135"/>
    <cellStyle name="Normal 18 2 2 2 2 3 2" xfId="136"/>
    <cellStyle name="Normal 18 2 2 2 2 3 2 2" xfId="12884"/>
    <cellStyle name="Normal 18 2 2 2 2 3 3" xfId="137"/>
    <cellStyle name="Normal 18 2 2 2 2 3 3 2" xfId="12885"/>
    <cellStyle name="Normal 18 2 2 2 2 3 4" xfId="11380"/>
    <cellStyle name="Normal 18 2 2 2 2 3 4 2" xfId="18358"/>
    <cellStyle name="Normal 18 2 2 2 2 3 5" xfId="12883"/>
    <cellStyle name="Normal 18 2 2 2 2 4" xfId="138"/>
    <cellStyle name="Normal 18 2 2 2 2 4 2" xfId="139"/>
    <cellStyle name="Normal 18 2 2 2 2 4 2 2" xfId="12887"/>
    <cellStyle name="Normal 18 2 2 2 2 4 3" xfId="140"/>
    <cellStyle name="Normal 18 2 2 2 2 4 3 2" xfId="12888"/>
    <cellStyle name="Normal 18 2 2 2 2 4 4" xfId="12010"/>
    <cellStyle name="Normal 18 2 2 2 2 4 4 2" xfId="18988"/>
    <cellStyle name="Normal 18 2 2 2 2 4 5" xfId="12886"/>
    <cellStyle name="Normal 18 2 2 2 2 5" xfId="141"/>
    <cellStyle name="Normal 18 2 2 2 2 5 2" xfId="142"/>
    <cellStyle name="Normal 18 2 2 2 2 5 2 2" xfId="12890"/>
    <cellStyle name="Normal 18 2 2 2 2 5 3" xfId="143"/>
    <cellStyle name="Normal 18 2 2 2 2 5 3 2" xfId="12891"/>
    <cellStyle name="Normal 18 2 2 2 2 5 4" xfId="12640"/>
    <cellStyle name="Normal 18 2 2 2 2 5 4 2" xfId="19618"/>
    <cellStyle name="Normal 18 2 2 2 2 5 5" xfId="12889"/>
    <cellStyle name="Normal 18 2 2 2 2 6" xfId="144"/>
    <cellStyle name="Normal 18 2 2 2 2 6 2" xfId="12892"/>
    <cellStyle name="Normal 18 2 2 2 2 7" xfId="145"/>
    <cellStyle name="Normal 18 2 2 2 2 7 2" xfId="12893"/>
    <cellStyle name="Normal 18 2 2 2 2 8" xfId="10214"/>
    <cellStyle name="Normal 18 2 2 2 2 8 2" xfId="17199"/>
    <cellStyle name="Normal 18 2 2 2 2 9" xfId="12879"/>
    <cellStyle name="Normal 18 2 2 2 3" xfId="146"/>
    <cellStyle name="Normal 18 2 2 2 3 2" xfId="147"/>
    <cellStyle name="Normal 18 2 2 2 3 2 2" xfId="12895"/>
    <cellStyle name="Normal 18 2 2 2 3 3" xfId="148"/>
    <cellStyle name="Normal 18 2 2 2 3 3 2" xfId="12896"/>
    <cellStyle name="Normal 18 2 2 2 3 4" xfId="10478"/>
    <cellStyle name="Normal 18 2 2 2 3 4 2" xfId="17463"/>
    <cellStyle name="Normal 18 2 2 2 3 5" xfId="12894"/>
    <cellStyle name="Normal 18 2 2 2 4" xfId="149"/>
    <cellStyle name="Normal 18 2 2 2 4 2" xfId="150"/>
    <cellStyle name="Normal 18 2 2 2 4 2 2" xfId="12898"/>
    <cellStyle name="Normal 18 2 2 2 4 3" xfId="151"/>
    <cellStyle name="Normal 18 2 2 2 4 3 2" xfId="12899"/>
    <cellStyle name="Normal 18 2 2 2 4 4" xfId="11115"/>
    <cellStyle name="Normal 18 2 2 2 4 4 2" xfId="18093"/>
    <cellStyle name="Normal 18 2 2 2 4 5" xfId="12897"/>
    <cellStyle name="Normal 18 2 2 2 5" xfId="152"/>
    <cellStyle name="Normal 18 2 2 2 5 2" xfId="153"/>
    <cellStyle name="Normal 18 2 2 2 5 2 2" xfId="12901"/>
    <cellStyle name="Normal 18 2 2 2 5 3" xfId="154"/>
    <cellStyle name="Normal 18 2 2 2 5 3 2" xfId="12902"/>
    <cellStyle name="Normal 18 2 2 2 5 4" xfId="11745"/>
    <cellStyle name="Normal 18 2 2 2 5 4 2" xfId="18723"/>
    <cellStyle name="Normal 18 2 2 2 5 5" xfId="12900"/>
    <cellStyle name="Normal 18 2 2 2 6" xfId="155"/>
    <cellStyle name="Normal 18 2 2 2 6 2" xfId="156"/>
    <cellStyle name="Normal 18 2 2 2 6 2 2" xfId="12904"/>
    <cellStyle name="Normal 18 2 2 2 6 3" xfId="157"/>
    <cellStyle name="Normal 18 2 2 2 6 3 2" xfId="12905"/>
    <cellStyle name="Normal 18 2 2 2 6 4" xfId="12375"/>
    <cellStyle name="Normal 18 2 2 2 6 4 2" xfId="19353"/>
    <cellStyle name="Normal 18 2 2 2 6 5" xfId="12903"/>
    <cellStyle name="Normal 18 2 2 2 7" xfId="158"/>
    <cellStyle name="Normal 18 2 2 2 7 2" xfId="12906"/>
    <cellStyle name="Normal 18 2 2 2 8" xfId="159"/>
    <cellStyle name="Normal 18 2 2 2 8 2" xfId="12907"/>
    <cellStyle name="Normal 18 2 2 2 9" xfId="9948"/>
    <cellStyle name="Normal 18 2 2 2 9 2" xfId="16934"/>
    <cellStyle name="Normal 18 2 2 3" xfId="160"/>
    <cellStyle name="Normal 18 2 2 3 10" xfId="19882"/>
    <cellStyle name="Normal 18 2 2 3 2" xfId="161"/>
    <cellStyle name="Normal 18 2 2 3 2 2" xfId="162"/>
    <cellStyle name="Normal 18 2 2 3 2 2 2" xfId="12910"/>
    <cellStyle name="Normal 18 2 2 3 2 3" xfId="163"/>
    <cellStyle name="Normal 18 2 2 3 2 3 2" xfId="12911"/>
    <cellStyle name="Normal 18 2 2 3 2 4" xfId="10611"/>
    <cellStyle name="Normal 18 2 2 3 2 4 2" xfId="17596"/>
    <cellStyle name="Normal 18 2 2 3 2 5" xfId="12909"/>
    <cellStyle name="Normal 18 2 2 3 3" xfId="164"/>
    <cellStyle name="Normal 18 2 2 3 3 2" xfId="165"/>
    <cellStyle name="Normal 18 2 2 3 3 2 2" xfId="12913"/>
    <cellStyle name="Normal 18 2 2 3 3 3" xfId="166"/>
    <cellStyle name="Normal 18 2 2 3 3 3 2" xfId="12914"/>
    <cellStyle name="Normal 18 2 2 3 3 4" xfId="11248"/>
    <cellStyle name="Normal 18 2 2 3 3 4 2" xfId="18226"/>
    <cellStyle name="Normal 18 2 2 3 3 5" xfId="12912"/>
    <cellStyle name="Normal 18 2 2 3 4" xfId="167"/>
    <cellStyle name="Normal 18 2 2 3 4 2" xfId="168"/>
    <cellStyle name="Normal 18 2 2 3 4 2 2" xfId="12916"/>
    <cellStyle name="Normal 18 2 2 3 4 3" xfId="169"/>
    <cellStyle name="Normal 18 2 2 3 4 3 2" xfId="12917"/>
    <cellStyle name="Normal 18 2 2 3 4 4" xfId="11878"/>
    <cellStyle name="Normal 18 2 2 3 4 4 2" xfId="18856"/>
    <cellStyle name="Normal 18 2 2 3 4 5" xfId="12915"/>
    <cellStyle name="Normal 18 2 2 3 5" xfId="170"/>
    <cellStyle name="Normal 18 2 2 3 5 2" xfId="171"/>
    <cellStyle name="Normal 18 2 2 3 5 2 2" xfId="12919"/>
    <cellStyle name="Normal 18 2 2 3 5 3" xfId="172"/>
    <cellStyle name="Normal 18 2 2 3 5 3 2" xfId="12920"/>
    <cellStyle name="Normal 18 2 2 3 5 4" xfId="12508"/>
    <cellStyle name="Normal 18 2 2 3 5 4 2" xfId="19486"/>
    <cellStyle name="Normal 18 2 2 3 5 5" xfId="12918"/>
    <cellStyle name="Normal 18 2 2 3 6" xfId="173"/>
    <cellStyle name="Normal 18 2 2 3 6 2" xfId="12921"/>
    <cellStyle name="Normal 18 2 2 3 7" xfId="174"/>
    <cellStyle name="Normal 18 2 2 3 7 2" xfId="12922"/>
    <cellStyle name="Normal 18 2 2 3 8" xfId="10082"/>
    <cellStyle name="Normal 18 2 2 3 8 2" xfId="17067"/>
    <cellStyle name="Normal 18 2 2 3 9" xfId="12908"/>
    <cellStyle name="Normal 18 2 2 4" xfId="175"/>
    <cellStyle name="Normal 18 2 2 4 2" xfId="176"/>
    <cellStyle name="Normal 18 2 2 4 2 2" xfId="12924"/>
    <cellStyle name="Normal 18 2 2 4 3" xfId="177"/>
    <cellStyle name="Normal 18 2 2 4 3 2" xfId="12925"/>
    <cellStyle name="Normal 18 2 2 4 4" xfId="10346"/>
    <cellStyle name="Normal 18 2 2 4 4 2" xfId="17331"/>
    <cellStyle name="Normal 18 2 2 4 5" xfId="12923"/>
    <cellStyle name="Normal 18 2 2 5" xfId="178"/>
    <cellStyle name="Normal 18 2 2 5 2" xfId="179"/>
    <cellStyle name="Normal 18 2 2 5 2 2" xfId="12927"/>
    <cellStyle name="Normal 18 2 2 5 3" xfId="180"/>
    <cellStyle name="Normal 18 2 2 5 3 2" xfId="12928"/>
    <cellStyle name="Normal 18 2 2 5 4" xfId="10983"/>
    <cellStyle name="Normal 18 2 2 5 4 2" xfId="17961"/>
    <cellStyle name="Normal 18 2 2 5 5" xfId="12926"/>
    <cellStyle name="Normal 18 2 2 6" xfId="181"/>
    <cellStyle name="Normal 18 2 2 6 2" xfId="182"/>
    <cellStyle name="Normal 18 2 2 6 2 2" xfId="12930"/>
    <cellStyle name="Normal 18 2 2 6 3" xfId="183"/>
    <cellStyle name="Normal 18 2 2 6 3 2" xfId="12931"/>
    <cellStyle name="Normal 18 2 2 6 4" xfId="11613"/>
    <cellStyle name="Normal 18 2 2 6 4 2" xfId="18591"/>
    <cellStyle name="Normal 18 2 2 6 5" xfId="12929"/>
    <cellStyle name="Normal 18 2 2 7" xfId="184"/>
    <cellStyle name="Normal 18 2 2 7 2" xfId="185"/>
    <cellStyle name="Normal 18 2 2 7 2 2" xfId="12933"/>
    <cellStyle name="Normal 18 2 2 7 3" xfId="186"/>
    <cellStyle name="Normal 18 2 2 7 3 2" xfId="12934"/>
    <cellStyle name="Normal 18 2 2 7 4" xfId="12243"/>
    <cellStyle name="Normal 18 2 2 7 4 2" xfId="19221"/>
    <cellStyle name="Normal 18 2 2 7 5" xfId="12932"/>
    <cellStyle name="Normal 18 2 2 8" xfId="187"/>
    <cellStyle name="Normal 18 2 2 8 2" xfId="12935"/>
    <cellStyle name="Normal 18 2 2 9" xfId="188"/>
    <cellStyle name="Normal 18 2 2 9 2" xfId="12936"/>
    <cellStyle name="Normal 18 2 3" xfId="189"/>
    <cellStyle name="Normal 18 2 3 10" xfId="12937"/>
    <cellStyle name="Normal 18 2 3 11" xfId="19883"/>
    <cellStyle name="Normal 18 2 3 2" xfId="190"/>
    <cellStyle name="Normal 18 2 3 2 10" xfId="19884"/>
    <cellStyle name="Normal 18 2 3 2 2" xfId="191"/>
    <cellStyle name="Normal 18 2 3 2 2 2" xfId="192"/>
    <cellStyle name="Normal 18 2 3 2 2 2 2" xfId="12940"/>
    <cellStyle name="Normal 18 2 3 2 2 3" xfId="193"/>
    <cellStyle name="Normal 18 2 3 2 2 3 2" xfId="12941"/>
    <cellStyle name="Normal 18 2 3 2 2 4" xfId="10677"/>
    <cellStyle name="Normal 18 2 3 2 2 4 2" xfId="17662"/>
    <cellStyle name="Normal 18 2 3 2 2 5" xfId="12939"/>
    <cellStyle name="Normal 18 2 3 2 3" xfId="194"/>
    <cellStyle name="Normal 18 2 3 2 3 2" xfId="195"/>
    <cellStyle name="Normal 18 2 3 2 3 2 2" xfId="12943"/>
    <cellStyle name="Normal 18 2 3 2 3 3" xfId="196"/>
    <cellStyle name="Normal 18 2 3 2 3 3 2" xfId="12944"/>
    <cellStyle name="Normal 18 2 3 2 3 4" xfId="11314"/>
    <cellStyle name="Normal 18 2 3 2 3 4 2" xfId="18292"/>
    <cellStyle name="Normal 18 2 3 2 3 5" xfId="12942"/>
    <cellStyle name="Normal 18 2 3 2 4" xfId="197"/>
    <cellStyle name="Normal 18 2 3 2 4 2" xfId="198"/>
    <cellStyle name="Normal 18 2 3 2 4 2 2" xfId="12946"/>
    <cellStyle name="Normal 18 2 3 2 4 3" xfId="199"/>
    <cellStyle name="Normal 18 2 3 2 4 3 2" xfId="12947"/>
    <cellStyle name="Normal 18 2 3 2 4 4" xfId="11944"/>
    <cellStyle name="Normal 18 2 3 2 4 4 2" xfId="18922"/>
    <cellStyle name="Normal 18 2 3 2 4 5" xfId="12945"/>
    <cellStyle name="Normal 18 2 3 2 5" xfId="200"/>
    <cellStyle name="Normal 18 2 3 2 5 2" xfId="201"/>
    <cellStyle name="Normal 18 2 3 2 5 2 2" xfId="12949"/>
    <cellStyle name="Normal 18 2 3 2 5 3" xfId="202"/>
    <cellStyle name="Normal 18 2 3 2 5 3 2" xfId="12950"/>
    <cellStyle name="Normal 18 2 3 2 5 4" xfId="12574"/>
    <cellStyle name="Normal 18 2 3 2 5 4 2" xfId="19552"/>
    <cellStyle name="Normal 18 2 3 2 5 5" xfId="12948"/>
    <cellStyle name="Normal 18 2 3 2 6" xfId="203"/>
    <cellStyle name="Normal 18 2 3 2 6 2" xfId="12951"/>
    <cellStyle name="Normal 18 2 3 2 7" xfId="204"/>
    <cellStyle name="Normal 18 2 3 2 7 2" xfId="12952"/>
    <cellStyle name="Normal 18 2 3 2 8" xfId="10148"/>
    <cellStyle name="Normal 18 2 3 2 8 2" xfId="17133"/>
    <cellStyle name="Normal 18 2 3 2 9" xfId="12938"/>
    <cellStyle name="Normal 18 2 3 3" xfId="205"/>
    <cellStyle name="Normal 18 2 3 3 2" xfId="206"/>
    <cellStyle name="Normal 18 2 3 3 2 2" xfId="12954"/>
    <cellStyle name="Normal 18 2 3 3 3" xfId="207"/>
    <cellStyle name="Normal 18 2 3 3 3 2" xfId="12955"/>
    <cellStyle name="Normal 18 2 3 3 4" xfId="10412"/>
    <cellStyle name="Normal 18 2 3 3 4 2" xfId="17397"/>
    <cellStyle name="Normal 18 2 3 3 5" xfId="12953"/>
    <cellStyle name="Normal 18 2 3 4" xfId="208"/>
    <cellStyle name="Normal 18 2 3 4 2" xfId="209"/>
    <cellStyle name="Normal 18 2 3 4 2 2" xfId="12957"/>
    <cellStyle name="Normal 18 2 3 4 3" xfId="210"/>
    <cellStyle name="Normal 18 2 3 4 3 2" xfId="12958"/>
    <cellStyle name="Normal 18 2 3 4 4" xfId="11049"/>
    <cellStyle name="Normal 18 2 3 4 4 2" xfId="18027"/>
    <cellStyle name="Normal 18 2 3 4 5" xfId="12956"/>
    <cellStyle name="Normal 18 2 3 5" xfId="211"/>
    <cellStyle name="Normal 18 2 3 5 2" xfId="212"/>
    <cellStyle name="Normal 18 2 3 5 2 2" xfId="12960"/>
    <cellStyle name="Normal 18 2 3 5 3" xfId="213"/>
    <cellStyle name="Normal 18 2 3 5 3 2" xfId="12961"/>
    <cellStyle name="Normal 18 2 3 5 4" xfId="11679"/>
    <cellStyle name="Normal 18 2 3 5 4 2" xfId="18657"/>
    <cellStyle name="Normal 18 2 3 5 5" xfId="12959"/>
    <cellStyle name="Normal 18 2 3 6" xfId="214"/>
    <cellStyle name="Normal 18 2 3 6 2" xfId="215"/>
    <cellStyle name="Normal 18 2 3 6 2 2" xfId="12963"/>
    <cellStyle name="Normal 18 2 3 6 3" xfId="216"/>
    <cellStyle name="Normal 18 2 3 6 3 2" xfId="12964"/>
    <cellStyle name="Normal 18 2 3 6 4" xfId="12309"/>
    <cellStyle name="Normal 18 2 3 6 4 2" xfId="19287"/>
    <cellStyle name="Normal 18 2 3 6 5" xfId="12962"/>
    <cellStyle name="Normal 18 2 3 7" xfId="217"/>
    <cellStyle name="Normal 18 2 3 7 2" xfId="12965"/>
    <cellStyle name="Normal 18 2 3 8" xfId="218"/>
    <cellStyle name="Normal 18 2 3 8 2" xfId="12966"/>
    <cellStyle name="Normal 18 2 3 9" xfId="9882"/>
    <cellStyle name="Normal 18 2 3 9 2" xfId="16868"/>
    <cellStyle name="Normal 18 2 4" xfId="219"/>
    <cellStyle name="Normal 18 2 4 10" xfId="19885"/>
    <cellStyle name="Normal 18 2 4 2" xfId="220"/>
    <cellStyle name="Normal 18 2 4 2 2" xfId="221"/>
    <cellStyle name="Normal 18 2 4 2 2 2" xfId="12969"/>
    <cellStyle name="Normal 18 2 4 2 3" xfId="222"/>
    <cellStyle name="Normal 18 2 4 2 3 2" xfId="12970"/>
    <cellStyle name="Normal 18 2 4 2 4" xfId="10545"/>
    <cellStyle name="Normal 18 2 4 2 4 2" xfId="17530"/>
    <cellStyle name="Normal 18 2 4 2 5" xfId="12968"/>
    <cellStyle name="Normal 18 2 4 3" xfId="223"/>
    <cellStyle name="Normal 18 2 4 3 2" xfId="224"/>
    <cellStyle name="Normal 18 2 4 3 2 2" xfId="12972"/>
    <cellStyle name="Normal 18 2 4 3 3" xfId="225"/>
    <cellStyle name="Normal 18 2 4 3 3 2" xfId="12973"/>
    <cellStyle name="Normal 18 2 4 3 4" xfId="11182"/>
    <cellStyle name="Normal 18 2 4 3 4 2" xfId="18160"/>
    <cellStyle name="Normal 18 2 4 3 5" xfId="12971"/>
    <cellStyle name="Normal 18 2 4 4" xfId="226"/>
    <cellStyle name="Normal 18 2 4 4 2" xfId="227"/>
    <cellStyle name="Normal 18 2 4 4 2 2" xfId="12975"/>
    <cellStyle name="Normal 18 2 4 4 3" xfId="228"/>
    <cellStyle name="Normal 18 2 4 4 3 2" xfId="12976"/>
    <cellStyle name="Normal 18 2 4 4 4" xfId="11812"/>
    <cellStyle name="Normal 18 2 4 4 4 2" xfId="18790"/>
    <cellStyle name="Normal 18 2 4 4 5" xfId="12974"/>
    <cellStyle name="Normal 18 2 4 5" xfId="229"/>
    <cellStyle name="Normal 18 2 4 5 2" xfId="230"/>
    <cellStyle name="Normal 18 2 4 5 2 2" xfId="12978"/>
    <cellStyle name="Normal 18 2 4 5 3" xfId="231"/>
    <cellStyle name="Normal 18 2 4 5 3 2" xfId="12979"/>
    <cellStyle name="Normal 18 2 4 5 4" xfId="12442"/>
    <cellStyle name="Normal 18 2 4 5 4 2" xfId="19420"/>
    <cellStyle name="Normal 18 2 4 5 5" xfId="12977"/>
    <cellStyle name="Normal 18 2 4 6" xfId="232"/>
    <cellStyle name="Normal 18 2 4 6 2" xfId="12980"/>
    <cellStyle name="Normal 18 2 4 7" xfId="233"/>
    <cellStyle name="Normal 18 2 4 7 2" xfId="12981"/>
    <cellStyle name="Normal 18 2 4 8" xfId="10016"/>
    <cellStyle name="Normal 18 2 4 8 2" xfId="17001"/>
    <cellStyle name="Normal 18 2 4 9" xfId="12967"/>
    <cellStyle name="Normal 18 2 5" xfId="234"/>
    <cellStyle name="Normal 18 2 5 2" xfId="235"/>
    <cellStyle name="Normal 18 2 5 2 2" xfId="236"/>
    <cellStyle name="Normal 18 2 5 2 2 2" xfId="12984"/>
    <cellStyle name="Normal 18 2 5 2 3" xfId="237"/>
    <cellStyle name="Normal 18 2 5 2 3 2" xfId="12985"/>
    <cellStyle name="Normal 18 2 5 2 4" xfId="11432"/>
    <cellStyle name="Normal 18 2 5 2 4 2" xfId="18410"/>
    <cellStyle name="Normal 18 2 5 2 5" xfId="12983"/>
    <cellStyle name="Normal 18 2 5 3" xfId="238"/>
    <cellStyle name="Normal 18 2 5 3 2" xfId="239"/>
    <cellStyle name="Normal 18 2 5 3 2 2" xfId="12987"/>
    <cellStyle name="Normal 18 2 5 3 3" xfId="240"/>
    <cellStyle name="Normal 18 2 5 3 3 2" xfId="12988"/>
    <cellStyle name="Normal 18 2 5 3 4" xfId="12062"/>
    <cellStyle name="Normal 18 2 5 3 4 2" xfId="19040"/>
    <cellStyle name="Normal 18 2 5 3 5" xfId="12986"/>
    <cellStyle name="Normal 18 2 5 4" xfId="241"/>
    <cellStyle name="Normal 18 2 5 4 2" xfId="242"/>
    <cellStyle name="Normal 18 2 5 4 2 2" xfId="12990"/>
    <cellStyle name="Normal 18 2 5 4 3" xfId="243"/>
    <cellStyle name="Normal 18 2 5 4 3 2" xfId="12991"/>
    <cellStyle name="Normal 18 2 5 4 4" xfId="12695"/>
    <cellStyle name="Normal 18 2 5 4 4 2" xfId="19670"/>
    <cellStyle name="Normal 18 2 5 4 5" xfId="12989"/>
    <cellStyle name="Normal 18 2 5 5" xfId="244"/>
    <cellStyle name="Normal 18 2 5 5 2" xfId="12992"/>
    <cellStyle name="Normal 18 2 5 6" xfId="245"/>
    <cellStyle name="Normal 18 2 5 6 2" xfId="12993"/>
    <cellStyle name="Normal 18 2 5 7" xfId="10798"/>
    <cellStyle name="Normal 18 2 5 7 2" xfId="17780"/>
    <cellStyle name="Normal 18 2 5 8" xfId="12982"/>
    <cellStyle name="Normal 18 2 5 9" xfId="19886"/>
    <cellStyle name="Normal 18 2 6" xfId="246"/>
    <cellStyle name="Normal 18 2 6 2" xfId="247"/>
    <cellStyle name="Normal 18 2 6 2 2" xfId="248"/>
    <cellStyle name="Normal 18 2 6 2 2 2" xfId="12996"/>
    <cellStyle name="Normal 18 2 6 2 3" xfId="249"/>
    <cellStyle name="Normal 18 2 6 2 3 2" xfId="12997"/>
    <cellStyle name="Normal 18 2 6 2 4" xfId="12796"/>
    <cellStyle name="Normal 18 2 6 2 4 2" xfId="19771"/>
    <cellStyle name="Normal 18 2 6 2 5" xfId="12995"/>
    <cellStyle name="Normal 18 2 6 3" xfId="250"/>
    <cellStyle name="Normal 18 2 6 3 2" xfId="12998"/>
    <cellStyle name="Normal 18 2 6 4" xfId="251"/>
    <cellStyle name="Normal 18 2 6 4 2" xfId="12999"/>
    <cellStyle name="Normal 18 2 6 5" xfId="10280"/>
    <cellStyle name="Normal 18 2 6 5 2" xfId="17265"/>
    <cellStyle name="Normal 18 2 6 6" xfId="12994"/>
    <cellStyle name="Normal 18 2 6 7" xfId="19887"/>
    <cellStyle name="Normal 18 2 7" xfId="252"/>
    <cellStyle name="Normal 18 2 7 2" xfId="253"/>
    <cellStyle name="Normal 18 2 7 2 2" xfId="13001"/>
    <cellStyle name="Normal 18 2 7 3" xfId="254"/>
    <cellStyle name="Normal 18 2 7 3 2" xfId="13002"/>
    <cellStyle name="Normal 18 2 7 4" xfId="10917"/>
    <cellStyle name="Normal 18 2 7 4 2" xfId="17895"/>
    <cellStyle name="Normal 18 2 7 5" xfId="13000"/>
    <cellStyle name="Normal 18 2 8" xfId="255"/>
    <cellStyle name="Normal 18 2 8 2" xfId="256"/>
    <cellStyle name="Normal 18 2 8 2 2" xfId="13004"/>
    <cellStyle name="Normal 18 2 8 3" xfId="257"/>
    <cellStyle name="Normal 18 2 8 3 2" xfId="13005"/>
    <cellStyle name="Normal 18 2 8 4" xfId="11547"/>
    <cellStyle name="Normal 18 2 8 4 2" xfId="18525"/>
    <cellStyle name="Normal 18 2 8 5" xfId="13003"/>
    <cellStyle name="Normal 18 2 9" xfId="258"/>
    <cellStyle name="Normal 18 2 9 2" xfId="259"/>
    <cellStyle name="Normal 18 2 9 2 2" xfId="13007"/>
    <cellStyle name="Normal 18 2 9 3" xfId="260"/>
    <cellStyle name="Normal 18 2 9 3 2" xfId="13008"/>
    <cellStyle name="Normal 18 2 9 4" xfId="12177"/>
    <cellStyle name="Normal 18 2 9 4 2" xfId="19155"/>
    <cellStyle name="Normal 18 2 9 5" xfId="13006"/>
    <cellStyle name="Normal 18 3" xfId="261"/>
    <cellStyle name="Normal 18 3 10" xfId="262"/>
    <cellStyle name="Normal 18 3 10 2" xfId="13010"/>
    <cellStyle name="Normal 18 3 11" xfId="9783"/>
    <cellStyle name="Normal 18 3 11 2" xfId="16769"/>
    <cellStyle name="Normal 18 3 12" xfId="13009"/>
    <cellStyle name="Normal 18 3 13" xfId="19888"/>
    <cellStyle name="Normal 18 3 2" xfId="263"/>
    <cellStyle name="Normal 18 3 2 10" xfId="13011"/>
    <cellStyle name="Normal 18 3 2 11" xfId="19889"/>
    <cellStyle name="Normal 18 3 2 2" xfId="264"/>
    <cellStyle name="Normal 18 3 2 2 10" xfId="19890"/>
    <cellStyle name="Normal 18 3 2 2 2" xfId="265"/>
    <cellStyle name="Normal 18 3 2 2 2 2" xfId="266"/>
    <cellStyle name="Normal 18 3 2 2 2 2 2" xfId="13014"/>
    <cellStyle name="Normal 18 3 2 2 2 3" xfId="267"/>
    <cellStyle name="Normal 18 3 2 2 2 3 2" xfId="13015"/>
    <cellStyle name="Normal 18 3 2 2 2 4" xfId="10710"/>
    <cellStyle name="Normal 18 3 2 2 2 4 2" xfId="17695"/>
    <cellStyle name="Normal 18 3 2 2 2 5" xfId="13013"/>
    <cellStyle name="Normal 18 3 2 2 3" xfId="268"/>
    <cellStyle name="Normal 18 3 2 2 3 2" xfId="269"/>
    <cellStyle name="Normal 18 3 2 2 3 2 2" xfId="13017"/>
    <cellStyle name="Normal 18 3 2 2 3 3" xfId="270"/>
    <cellStyle name="Normal 18 3 2 2 3 3 2" xfId="13018"/>
    <cellStyle name="Normal 18 3 2 2 3 4" xfId="11347"/>
    <cellStyle name="Normal 18 3 2 2 3 4 2" xfId="18325"/>
    <cellStyle name="Normal 18 3 2 2 3 5" xfId="13016"/>
    <cellStyle name="Normal 18 3 2 2 4" xfId="271"/>
    <cellStyle name="Normal 18 3 2 2 4 2" xfId="272"/>
    <cellStyle name="Normal 18 3 2 2 4 2 2" xfId="13020"/>
    <cellStyle name="Normal 18 3 2 2 4 3" xfId="273"/>
    <cellStyle name="Normal 18 3 2 2 4 3 2" xfId="13021"/>
    <cellStyle name="Normal 18 3 2 2 4 4" xfId="11977"/>
    <cellStyle name="Normal 18 3 2 2 4 4 2" xfId="18955"/>
    <cellStyle name="Normal 18 3 2 2 4 5" xfId="13019"/>
    <cellStyle name="Normal 18 3 2 2 5" xfId="274"/>
    <cellStyle name="Normal 18 3 2 2 5 2" xfId="275"/>
    <cellStyle name="Normal 18 3 2 2 5 2 2" xfId="13023"/>
    <cellStyle name="Normal 18 3 2 2 5 3" xfId="276"/>
    <cellStyle name="Normal 18 3 2 2 5 3 2" xfId="13024"/>
    <cellStyle name="Normal 18 3 2 2 5 4" xfId="12607"/>
    <cellStyle name="Normal 18 3 2 2 5 4 2" xfId="19585"/>
    <cellStyle name="Normal 18 3 2 2 5 5" xfId="13022"/>
    <cellStyle name="Normal 18 3 2 2 6" xfId="277"/>
    <cellStyle name="Normal 18 3 2 2 6 2" xfId="13025"/>
    <cellStyle name="Normal 18 3 2 2 7" xfId="278"/>
    <cellStyle name="Normal 18 3 2 2 7 2" xfId="13026"/>
    <cellStyle name="Normal 18 3 2 2 8" xfId="10181"/>
    <cellStyle name="Normal 18 3 2 2 8 2" xfId="17166"/>
    <cellStyle name="Normal 18 3 2 2 9" xfId="13012"/>
    <cellStyle name="Normal 18 3 2 3" xfId="279"/>
    <cellStyle name="Normal 18 3 2 3 2" xfId="280"/>
    <cellStyle name="Normal 18 3 2 3 2 2" xfId="13028"/>
    <cellStyle name="Normal 18 3 2 3 3" xfId="281"/>
    <cellStyle name="Normal 18 3 2 3 3 2" xfId="13029"/>
    <cellStyle name="Normal 18 3 2 3 4" xfId="10445"/>
    <cellStyle name="Normal 18 3 2 3 4 2" xfId="17430"/>
    <cellStyle name="Normal 18 3 2 3 5" xfId="13027"/>
    <cellStyle name="Normal 18 3 2 4" xfId="282"/>
    <cellStyle name="Normal 18 3 2 4 2" xfId="283"/>
    <cellStyle name="Normal 18 3 2 4 2 2" xfId="13031"/>
    <cellStyle name="Normal 18 3 2 4 3" xfId="284"/>
    <cellStyle name="Normal 18 3 2 4 3 2" xfId="13032"/>
    <cellStyle name="Normal 18 3 2 4 4" xfId="11082"/>
    <cellStyle name="Normal 18 3 2 4 4 2" xfId="18060"/>
    <cellStyle name="Normal 18 3 2 4 5" xfId="13030"/>
    <cellStyle name="Normal 18 3 2 5" xfId="285"/>
    <cellStyle name="Normal 18 3 2 5 2" xfId="286"/>
    <cellStyle name="Normal 18 3 2 5 2 2" xfId="13034"/>
    <cellStyle name="Normal 18 3 2 5 3" xfId="287"/>
    <cellStyle name="Normal 18 3 2 5 3 2" xfId="13035"/>
    <cellStyle name="Normal 18 3 2 5 4" xfId="11712"/>
    <cellStyle name="Normal 18 3 2 5 4 2" xfId="18690"/>
    <cellStyle name="Normal 18 3 2 5 5" xfId="13033"/>
    <cellStyle name="Normal 18 3 2 6" xfId="288"/>
    <cellStyle name="Normal 18 3 2 6 2" xfId="289"/>
    <cellStyle name="Normal 18 3 2 6 2 2" xfId="13037"/>
    <cellStyle name="Normal 18 3 2 6 3" xfId="290"/>
    <cellStyle name="Normal 18 3 2 6 3 2" xfId="13038"/>
    <cellStyle name="Normal 18 3 2 6 4" xfId="12342"/>
    <cellStyle name="Normal 18 3 2 6 4 2" xfId="19320"/>
    <cellStyle name="Normal 18 3 2 6 5" xfId="13036"/>
    <cellStyle name="Normal 18 3 2 7" xfId="291"/>
    <cellStyle name="Normal 18 3 2 7 2" xfId="13039"/>
    <cellStyle name="Normal 18 3 2 8" xfId="292"/>
    <cellStyle name="Normal 18 3 2 8 2" xfId="13040"/>
    <cellStyle name="Normal 18 3 2 9" xfId="9915"/>
    <cellStyle name="Normal 18 3 2 9 2" xfId="16901"/>
    <cellStyle name="Normal 18 3 3" xfId="293"/>
    <cellStyle name="Normal 18 3 3 10" xfId="19891"/>
    <cellStyle name="Normal 18 3 3 2" xfId="294"/>
    <cellStyle name="Normal 18 3 3 2 2" xfId="295"/>
    <cellStyle name="Normal 18 3 3 2 2 2" xfId="13043"/>
    <cellStyle name="Normal 18 3 3 2 3" xfId="296"/>
    <cellStyle name="Normal 18 3 3 2 3 2" xfId="13044"/>
    <cellStyle name="Normal 18 3 3 2 4" xfId="10578"/>
    <cellStyle name="Normal 18 3 3 2 4 2" xfId="17563"/>
    <cellStyle name="Normal 18 3 3 2 5" xfId="13042"/>
    <cellStyle name="Normal 18 3 3 3" xfId="297"/>
    <cellStyle name="Normal 18 3 3 3 2" xfId="298"/>
    <cellStyle name="Normal 18 3 3 3 2 2" xfId="13046"/>
    <cellStyle name="Normal 18 3 3 3 3" xfId="299"/>
    <cellStyle name="Normal 18 3 3 3 3 2" xfId="13047"/>
    <cellStyle name="Normal 18 3 3 3 4" xfId="11215"/>
    <cellStyle name="Normal 18 3 3 3 4 2" xfId="18193"/>
    <cellStyle name="Normal 18 3 3 3 5" xfId="13045"/>
    <cellStyle name="Normal 18 3 3 4" xfId="300"/>
    <cellStyle name="Normal 18 3 3 4 2" xfId="301"/>
    <cellStyle name="Normal 18 3 3 4 2 2" xfId="13049"/>
    <cellStyle name="Normal 18 3 3 4 3" xfId="302"/>
    <cellStyle name="Normal 18 3 3 4 3 2" xfId="13050"/>
    <cellStyle name="Normal 18 3 3 4 4" xfId="11845"/>
    <cellStyle name="Normal 18 3 3 4 4 2" xfId="18823"/>
    <cellStyle name="Normal 18 3 3 4 5" xfId="13048"/>
    <cellStyle name="Normal 18 3 3 5" xfId="303"/>
    <cellStyle name="Normal 18 3 3 5 2" xfId="304"/>
    <cellStyle name="Normal 18 3 3 5 2 2" xfId="13052"/>
    <cellStyle name="Normal 18 3 3 5 3" xfId="305"/>
    <cellStyle name="Normal 18 3 3 5 3 2" xfId="13053"/>
    <cellStyle name="Normal 18 3 3 5 4" xfId="12475"/>
    <cellStyle name="Normal 18 3 3 5 4 2" xfId="19453"/>
    <cellStyle name="Normal 18 3 3 5 5" xfId="13051"/>
    <cellStyle name="Normal 18 3 3 6" xfId="306"/>
    <cellStyle name="Normal 18 3 3 6 2" xfId="13054"/>
    <cellStyle name="Normal 18 3 3 7" xfId="307"/>
    <cellStyle name="Normal 18 3 3 7 2" xfId="13055"/>
    <cellStyle name="Normal 18 3 3 8" xfId="10049"/>
    <cellStyle name="Normal 18 3 3 8 2" xfId="17034"/>
    <cellStyle name="Normal 18 3 3 9" xfId="13041"/>
    <cellStyle name="Normal 18 3 4" xfId="308"/>
    <cellStyle name="Normal 18 3 4 2" xfId="309"/>
    <cellStyle name="Normal 18 3 4 2 2" xfId="310"/>
    <cellStyle name="Normal 18 3 4 2 2 2" xfId="13058"/>
    <cellStyle name="Normal 18 3 4 2 3" xfId="311"/>
    <cellStyle name="Normal 18 3 4 2 3 2" xfId="13059"/>
    <cellStyle name="Normal 18 3 4 2 4" xfId="11433"/>
    <cellStyle name="Normal 18 3 4 2 4 2" xfId="18411"/>
    <cellStyle name="Normal 18 3 4 2 5" xfId="13057"/>
    <cellStyle name="Normal 18 3 4 3" xfId="312"/>
    <cellStyle name="Normal 18 3 4 3 2" xfId="313"/>
    <cellStyle name="Normal 18 3 4 3 2 2" xfId="13061"/>
    <cellStyle name="Normal 18 3 4 3 3" xfId="314"/>
    <cellStyle name="Normal 18 3 4 3 3 2" xfId="13062"/>
    <cellStyle name="Normal 18 3 4 3 4" xfId="12063"/>
    <cellStyle name="Normal 18 3 4 3 4 2" xfId="19041"/>
    <cellStyle name="Normal 18 3 4 3 5" xfId="13060"/>
    <cellStyle name="Normal 18 3 4 4" xfId="315"/>
    <cellStyle name="Normal 18 3 4 4 2" xfId="316"/>
    <cellStyle name="Normal 18 3 4 4 2 2" xfId="13064"/>
    <cellStyle name="Normal 18 3 4 4 3" xfId="317"/>
    <cellStyle name="Normal 18 3 4 4 3 2" xfId="13065"/>
    <cellStyle name="Normal 18 3 4 4 4" xfId="12696"/>
    <cellStyle name="Normal 18 3 4 4 4 2" xfId="19671"/>
    <cellStyle name="Normal 18 3 4 4 5" xfId="13063"/>
    <cellStyle name="Normal 18 3 4 5" xfId="318"/>
    <cellStyle name="Normal 18 3 4 5 2" xfId="13066"/>
    <cellStyle name="Normal 18 3 4 6" xfId="319"/>
    <cellStyle name="Normal 18 3 4 6 2" xfId="13067"/>
    <cellStyle name="Normal 18 3 4 7" xfId="10799"/>
    <cellStyle name="Normal 18 3 4 7 2" xfId="17781"/>
    <cellStyle name="Normal 18 3 4 8" xfId="13056"/>
    <cellStyle name="Normal 18 3 4 9" xfId="19892"/>
    <cellStyle name="Normal 18 3 5" xfId="320"/>
    <cellStyle name="Normal 18 3 5 2" xfId="321"/>
    <cellStyle name="Normal 18 3 5 2 2" xfId="322"/>
    <cellStyle name="Normal 18 3 5 2 2 2" xfId="13070"/>
    <cellStyle name="Normal 18 3 5 2 3" xfId="323"/>
    <cellStyle name="Normal 18 3 5 2 3 2" xfId="13071"/>
    <cellStyle name="Normal 18 3 5 2 4" xfId="12797"/>
    <cellStyle name="Normal 18 3 5 2 4 2" xfId="19772"/>
    <cellStyle name="Normal 18 3 5 2 5" xfId="13069"/>
    <cellStyle name="Normal 18 3 5 3" xfId="324"/>
    <cellStyle name="Normal 18 3 5 3 2" xfId="13072"/>
    <cellStyle name="Normal 18 3 5 4" xfId="325"/>
    <cellStyle name="Normal 18 3 5 4 2" xfId="13073"/>
    <cellStyle name="Normal 18 3 5 5" xfId="10313"/>
    <cellStyle name="Normal 18 3 5 5 2" xfId="17298"/>
    <cellStyle name="Normal 18 3 5 6" xfId="13068"/>
    <cellStyle name="Normal 18 3 5 7" xfId="19893"/>
    <cellStyle name="Normal 18 3 6" xfId="326"/>
    <cellStyle name="Normal 18 3 6 2" xfId="327"/>
    <cellStyle name="Normal 18 3 6 2 2" xfId="13075"/>
    <cellStyle name="Normal 18 3 6 3" xfId="328"/>
    <cellStyle name="Normal 18 3 6 3 2" xfId="13076"/>
    <cellStyle name="Normal 18 3 6 4" xfId="10950"/>
    <cellStyle name="Normal 18 3 6 4 2" xfId="17928"/>
    <cellStyle name="Normal 18 3 6 5" xfId="13074"/>
    <cellStyle name="Normal 18 3 7" xfId="329"/>
    <cellStyle name="Normal 18 3 7 2" xfId="330"/>
    <cellStyle name="Normal 18 3 7 2 2" xfId="13078"/>
    <cellStyle name="Normal 18 3 7 3" xfId="331"/>
    <cellStyle name="Normal 18 3 7 3 2" xfId="13079"/>
    <cellStyle name="Normal 18 3 7 4" xfId="11580"/>
    <cellStyle name="Normal 18 3 7 4 2" xfId="18558"/>
    <cellStyle name="Normal 18 3 7 5" xfId="13077"/>
    <cellStyle name="Normal 18 3 8" xfId="332"/>
    <cellStyle name="Normal 18 3 8 2" xfId="333"/>
    <cellStyle name="Normal 18 3 8 2 2" xfId="13081"/>
    <cellStyle name="Normal 18 3 8 3" xfId="334"/>
    <cellStyle name="Normal 18 3 8 3 2" xfId="13082"/>
    <cellStyle name="Normal 18 3 8 4" xfId="12210"/>
    <cellStyle name="Normal 18 3 8 4 2" xfId="19188"/>
    <cellStyle name="Normal 18 3 8 5" xfId="13080"/>
    <cellStyle name="Normal 18 3 9" xfId="335"/>
    <cellStyle name="Normal 18 3 9 2" xfId="13083"/>
    <cellStyle name="Normal 18 4" xfId="336"/>
    <cellStyle name="Normal 18 4 10" xfId="13084"/>
    <cellStyle name="Normal 18 4 11" xfId="19894"/>
    <cellStyle name="Normal 18 4 2" xfId="337"/>
    <cellStyle name="Normal 18 4 2 10" xfId="19895"/>
    <cellStyle name="Normal 18 4 2 2" xfId="338"/>
    <cellStyle name="Normal 18 4 2 2 2" xfId="339"/>
    <cellStyle name="Normal 18 4 2 2 2 2" xfId="13087"/>
    <cellStyle name="Normal 18 4 2 2 3" xfId="340"/>
    <cellStyle name="Normal 18 4 2 2 3 2" xfId="13088"/>
    <cellStyle name="Normal 18 4 2 2 4" xfId="10644"/>
    <cellStyle name="Normal 18 4 2 2 4 2" xfId="17629"/>
    <cellStyle name="Normal 18 4 2 2 5" xfId="13086"/>
    <cellStyle name="Normal 18 4 2 3" xfId="341"/>
    <cellStyle name="Normal 18 4 2 3 2" xfId="342"/>
    <cellStyle name="Normal 18 4 2 3 2 2" xfId="13090"/>
    <cellStyle name="Normal 18 4 2 3 3" xfId="343"/>
    <cellStyle name="Normal 18 4 2 3 3 2" xfId="13091"/>
    <cellStyle name="Normal 18 4 2 3 4" xfId="11281"/>
    <cellStyle name="Normal 18 4 2 3 4 2" xfId="18259"/>
    <cellStyle name="Normal 18 4 2 3 5" xfId="13089"/>
    <cellStyle name="Normal 18 4 2 4" xfId="344"/>
    <cellStyle name="Normal 18 4 2 4 2" xfId="345"/>
    <cellStyle name="Normal 18 4 2 4 2 2" xfId="13093"/>
    <cellStyle name="Normal 18 4 2 4 3" xfId="346"/>
    <cellStyle name="Normal 18 4 2 4 3 2" xfId="13094"/>
    <cellStyle name="Normal 18 4 2 4 4" xfId="11911"/>
    <cellStyle name="Normal 18 4 2 4 4 2" xfId="18889"/>
    <cellStyle name="Normal 18 4 2 4 5" xfId="13092"/>
    <cellStyle name="Normal 18 4 2 5" xfId="347"/>
    <cellStyle name="Normal 18 4 2 5 2" xfId="348"/>
    <cellStyle name="Normal 18 4 2 5 2 2" xfId="13096"/>
    <cellStyle name="Normal 18 4 2 5 3" xfId="349"/>
    <cellStyle name="Normal 18 4 2 5 3 2" xfId="13097"/>
    <cellStyle name="Normal 18 4 2 5 4" xfId="12541"/>
    <cellStyle name="Normal 18 4 2 5 4 2" xfId="19519"/>
    <cellStyle name="Normal 18 4 2 5 5" xfId="13095"/>
    <cellStyle name="Normal 18 4 2 6" xfId="350"/>
    <cellStyle name="Normal 18 4 2 6 2" xfId="13098"/>
    <cellStyle name="Normal 18 4 2 7" xfId="351"/>
    <cellStyle name="Normal 18 4 2 7 2" xfId="13099"/>
    <cellStyle name="Normal 18 4 2 8" xfId="10115"/>
    <cellStyle name="Normal 18 4 2 8 2" xfId="17100"/>
    <cellStyle name="Normal 18 4 2 9" xfId="13085"/>
    <cellStyle name="Normal 18 4 3" xfId="352"/>
    <cellStyle name="Normal 18 4 3 2" xfId="353"/>
    <cellStyle name="Normal 18 4 3 2 2" xfId="13101"/>
    <cellStyle name="Normal 18 4 3 3" xfId="354"/>
    <cellStyle name="Normal 18 4 3 3 2" xfId="13102"/>
    <cellStyle name="Normal 18 4 3 4" xfId="10379"/>
    <cellStyle name="Normal 18 4 3 4 2" xfId="17364"/>
    <cellStyle name="Normal 18 4 3 5" xfId="13100"/>
    <cellStyle name="Normal 18 4 4" xfId="355"/>
    <cellStyle name="Normal 18 4 4 2" xfId="356"/>
    <cellStyle name="Normal 18 4 4 2 2" xfId="13104"/>
    <cellStyle name="Normal 18 4 4 3" xfId="357"/>
    <cellStyle name="Normal 18 4 4 3 2" xfId="13105"/>
    <cellStyle name="Normal 18 4 4 4" xfId="11016"/>
    <cellStyle name="Normal 18 4 4 4 2" xfId="17994"/>
    <cellStyle name="Normal 18 4 4 5" xfId="13103"/>
    <cellStyle name="Normal 18 4 5" xfId="358"/>
    <cellStyle name="Normal 18 4 5 2" xfId="359"/>
    <cellStyle name="Normal 18 4 5 2 2" xfId="13107"/>
    <cellStyle name="Normal 18 4 5 3" xfId="360"/>
    <cellStyle name="Normal 18 4 5 3 2" xfId="13108"/>
    <cellStyle name="Normal 18 4 5 4" xfId="11646"/>
    <cellStyle name="Normal 18 4 5 4 2" xfId="18624"/>
    <cellStyle name="Normal 18 4 5 5" xfId="13106"/>
    <cellStyle name="Normal 18 4 6" xfId="361"/>
    <cellStyle name="Normal 18 4 6 2" xfId="362"/>
    <cellStyle name="Normal 18 4 6 2 2" xfId="13110"/>
    <cellStyle name="Normal 18 4 6 3" xfId="363"/>
    <cellStyle name="Normal 18 4 6 3 2" xfId="13111"/>
    <cellStyle name="Normal 18 4 6 4" xfId="12276"/>
    <cellStyle name="Normal 18 4 6 4 2" xfId="19254"/>
    <cellStyle name="Normal 18 4 6 5" xfId="13109"/>
    <cellStyle name="Normal 18 4 7" xfId="364"/>
    <cellStyle name="Normal 18 4 7 2" xfId="13112"/>
    <cellStyle name="Normal 18 4 8" xfId="365"/>
    <cellStyle name="Normal 18 4 8 2" xfId="13113"/>
    <cellStyle name="Normal 18 4 9" xfId="9849"/>
    <cellStyle name="Normal 18 4 9 2" xfId="16835"/>
    <cellStyle name="Normal 18 5" xfId="366"/>
    <cellStyle name="Normal 18 5 10" xfId="19896"/>
    <cellStyle name="Normal 18 5 2" xfId="367"/>
    <cellStyle name="Normal 18 5 2 2" xfId="368"/>
    <cellStyle name="Normal 18 5 2 2 2" xfId="13116"/>
    <cellStyle name="Normal 18 5 2 3" xfId="369"/>
    <cellStyle name="Normal 18 5 2 3 2" xfId="13117"/>
    <cellStyle name="Normal 18 5 2 4" xfId="10512"/>
    <cellStyle name="Normal 18 5 2 4 2" xfId="17497"/>
    <cellStyle name="Normal 18 5 2 5" xfId="13115"/>
    <cellStyle name="Normal 18 5 3" xfId="370"/>
    <cellStyle name="Normal 18 5 3 2" xfId="371"/>
    <cellStyle name="Normal 18 5 3 2 2" xfId="13119"/>
    <cellStyle name="Normal 18 5 3 3" xfId="372"/>
    <cellStyle name="Normal 18 5 3 3 2" xfId="13120"/>
    <cellStyle name="Normal 18 5 3 4" xfId="11149"/>
    <cellStyle name="Normal 18 5 3 4 2" xfId="18127"/>
    <cellStyle name="Normal 18 5 3 5" xfId="13118"/>
    <cellStyle name="Normal 18 5 4" xfId="373"/>
    <cellStyle name="Normal 18 5 4 2" xfId="374"/>
    <cellStyle name="Normal 18 5 4 2 2" xfId="13122"/>
    <cellStyle name="Normal 18 5 4 3" xfId="375"/>
    <cellStyle name="Normal 18 5 4 3 2" xfId="13123"/>
    <cellStyle name="Normal 18 5 4 4" xfId="11779"/>
    <cellStyle name="Normal 18 5 4 4 2" xfId="18757"/>
    <cellStyle name="Normal 18 5 4 5" xfId="13121"/>
    <cellStyle name="Normal 18 5 5" xfId="376"/>
    <cellStyle name="Normal 18 5 5 2" xfId="377"/>
    <cellStyle name="Normal 18 5 5 2 2" xfId="13125"/>
    <cellStyle name="Normal 18 5 5 3" xfId="378"/>
    <cellStyle name="Normal 18 5 5 3 2" xfId="13126"/>
    <cellStyle name="Normal 18 5 5 4" xfId="12409"/>
    <cellStyle name="Normal 18 5 5 4 2" xfId="19387"/>
    <cellStyle name="Normal 18 5 5 5" xfId="13124"/>
    <cellStyle name="Normal 18 5 6" xfId="379"/>
    <cellStyle name="Normal 18 5 6 2" xfId="13127"/>
    <cellStyle name="Normal 18 5 7" xfId="380"/>
    <cellStyle name="Normal 18 5 7 2" xfId="13128"/>
    <cellStyle name="Normal 18 5 8" xfId="9983"/>
    <cellStyle name="Normal 18 5 8 2" xfId="16968"/>
    <cellStyle name="Normal 18 5 9" xfId="13114"/>
    <cellStyle name="Normal 18 6" xfId="381"/>
    <cellStyle name="Normal 18 6 2" xfId="382"/>
    <cellStyle name="Normal 18 6 2 2" xfId="383"/>
    <cellStyle name="Normal 18 6 2 2 2" xfId="13131"/>
    <cellStyle name="Normal 18 6 2 3" xfId="384"/>
    <cellStyle name="Normal 18 6 2 3 2" xfId="13132"/>
    <cellStyle name="Normal 18 6 2 4" xfId="11413"/>
    <cellStyle name="Normal 18 6 2 4 2" xfId="18391"/>
    <cellStyle name="Normal 18 6 2 5" xfId="13130"/>
    <cellStyle name="Normal 18 6 3" xfId="385"/>
    <cellStyle name="Normal 18 6 3 2" xfId="386"/>
    <cellStyle name="Normal 18 6 3 2 2" xfId="13134"/>
    <cellStyle name="Normal 18 6 3 3" xfId="387"/>
    <cellStyle name="Normal 18 6 3 3 2" xfId="13135"/>
    <cellStyle name="Normal 18 6 3 4" xfId="12043"/>
    <cellStyle name="Normal 18 6 3 4 2" xfId="19021"/>
    <cellStyle name="Normal 18 6 3 5" xfId="13133"/>
    <cellStyle name="Normal 18 6 4" xfId="388"/>
    <cellStyle name="Normal 18 6 4 2" xfId="389"/>
    <cellStyle name="Normal 18 6 4 2 2" xfId="13137"/>
    <cellStyle name="Normal 18 6 4 3" xfId="390"/>
    <cellStyle name="Normal 18 6 4 3 2" xfId="13138"/>
    <cellStyle name="Normal 18 6 4 4" xfId="12673"/>
    <cellStyle name="Normal 18 6 4 4 2" xfId="19651"/>
    <cellStyle name="Normal 18 6 4 5" xfId="13136"/>
    <cellStyle name="Normal 18 6 5" xfId="391"/>
    <cellStyle name="Normal 18 6 5 2" xfId="13139"/>
    <cellStyle name="Normal 18 6 6" xfId="392"/>
    <cellStyle name="Normal 18 6 6 2" xfId="13140"/>
    <cellStyle name="Normal 18 6 7" xfId="10776"/>
    <cellStyle name="Normal 18 6 7 2" xfId="17761"/>
    <cellStyle name="Normal 18 6 8" xfId="13129"/>
    <cellStyle name="Normal 18 6 9" xfId="19897"/>
    <cellStyle name="Normal 18 7" xfId="393"/>
    <cellStyle name="Normal 18 7 2" xfId="394"/>
    <cellStyle name="Normal 18 7 2 2" xfId="395"/>
    <cellStyle name="Normal 18 7 2 2 2" xfId="13143"/>
    <cellStyle name="Normal 18 7 2 3" xfId="396"/>
    <cellStyle name="Normal 18 7 2 3 2" xfId="13144"/>
    <cellStyle name="Normal 18 7 2 4" xfId="12777"/>
    <cellStyle name="Normal 18 7 2 4 2" xfId="19752"/>
    <cellStyle name="Normal 18 7 2 5" xfId="13142"/>
    <cellStyle name="Normal 18 7 3" xfId="397"/>
    <cellStyle name="Normal 18 7 3 2" xfId="13145"/>
    <cellStyle name="Normal 18 7 4" xfId="398"/>
    <cellStyle name="Normal 18 7 4 2" xfId="13146"/>
    <cellStyle name="Normal 18 7 5" xfId="10247"/>
    <cellStyle name="Normal 18 7 5 2" xfId="17232"/>
    <cellStyle name="Normal 18 7 6" xfId="13141"/>
    <cellStyle name="Normal 18 7 7" xfId="19898"/>
    <cellStyle name="Normal 18 8" xfId="399"/>
    <cellStyle name="Normal 18 8 2" xfId="400"/>
    <cellStyle name="Normal 18 8 2 2" xfId="13148"/>
    <cellStyle name="Normal 18 8 3" xfId="401"/>
    <cellStyle name="Normal 18 8 3 2" xfId="13149"/>
    <cellStyle name="Normal 18 8 4" xfId="10884"/>
    <cellStyle name="Normal 18 8 4 2" xfId="17862"/>
    <cellStyle name="Normal 18 8 5" xfId="13147"/>
    <cellStyle name="Normal 18 9" xfId="402"/>
    <cellStyle name="Normal 18 9 2" xfId="403"/>
    <cellStyle name="Normal 18 9 2 2" xfId="13151"/>
    <cellStyle name="Normal 18 9 3" xfId="404"/>
    <cellStyle name="Normal 18 9 3 2" xfId="13152"/>
    <cellStyle name="Normal 18 9 4" xfId="11514"/>
    <cellStyle name="Normal 18 9 4 2" xfId="18492"/>
    <cellStyle name="Normal 18 9 5" xfId="13150"/>
    <cellStyle name="Normal 19" xfId="405"/>
    <cellStyle name="Normal 19 2" xfId="406"/>
    <cellStyle name="Normal 19 3" xfId="407"/>
    <cellStyle name="Normal 19 3 2" xfId="408"/>
    <cellStyle name="Normal 2" xfId="409"/>
    <cellStyle name="Normal 2 2" xfId="410"/>
    <cellStyle name="Normal 2 3" xfId="411"/>
    <cellStyle name="Normal 2 3 2" xfId="412"/>
    <cellStyle name="Normal 2 3 3" xfId="413"/>
    <cellStyle name="Normal 2 3 3 2" xfId="414"/>
    <cellStyle name="Normal 2 4" xfId="415"/>
    <cellStyle name="Normal 2 4 2" xfId="416"/>
    <cellStyle name="Normal 2 5" xfId="417"/>
    <cellStyle name="Normal 2 5 2" xfId="418"/>
    <cellStyle name="Normal 20" xfId="419"/>
    <cellStyle name="Normal 20 2" xfId="420"/>
    <cellStyle name="Normal 20 3" xfId="421"/>
    <cellStyle name="Normal 20 3 2" xfId="422"/>
    <cellStyle name="Normal 21" xfId="423"/>
    <cellStyle name="Normal 21 2" xfId="424"/>
    <cellStyle name="Normal 21 3" xfId="425"/>
    <cellStyle name="Normal 21 3 2" xfId="426"/>
    <cellStyle name="Normal 22" xfId="427"/>
    <cellStyle name="Normal 22 2" xfId="428"/>
    <cellStyle name="Normal 23" xfId="429"/>
    <cellStyle name="Normal 23 2" xfId="430"/>
    <cellStyle name="Normal 24" xfId="431"/>
    <cellStyle name="Normal 24 2" xfId="432"/>
    <cellStyle name="Normal 25" xfId="433"/>
    <cellStyle name="Normal 25 2" xfId="434"/>
    <cellStyle name="Normal 26" xfId="435"/>
    <cellStyle name="Normal 26 2" xfId="436"/>
    <cellStyle name="Normal 27" xfId="437"/>
    <cellStyle name="Normal 28" xfId="438"/>
    <cellStyle name="Normal 28 10" xfId="19899"/>
    <cellStyle name="Normal 28 2" xfId="439"/>
    <cellStyle name="Normal 28 2 2" xfId="440"/>
    <cellStyle name="Normal 28 2 2 2" xfId="13155"/>
    <cellStyle name="Normal 28 2 3" xfId="441"/>
    <cellStyle name="Normal 28 2 3 2" xfId="13156"/>
    <cellStyle name="Normal 28 2 4" xfId="10495"/>
    <cellStyle name="Normal 28 2 4 2" xfId="17480"/>
    <cellStyle name="Normal 28 2 5" xfId="13154"/>
    <cellStyle name="Normal 28 3" xfId="442"/>
    <cellStyle name="Normal 28 3 2" xfId="443"/>
    <cellStyle name="Normal 28 3 2 2" xfId="13158"/>
    <cellStyle name="Normal 28 3 3" xfId="444"/>
    <cellStyle name="Normal 28 3 3 2" xfId="13159"/>
    <cellStyle name="Normal 28 3 4" xfId="11132"/>
    <cellStyle name="Normal 28 3 4 2" xfId="18110"/>
    <cellStyle name="Normal 28 3 5" xfId="13157"/>
    <cellStyle name="Normal 28 4" xfId="445"/>
    <cellStyle name="Normal 28 4 2" xfId="446"/>
    <cellStyle name="Normal 28 4 2 2" xfId="13161"/>
    <cellStyle name="Normal 28 4 3" xfId="447"/>
    <cellStyle name="Normal 28 4 3 2" xfId="13162"/>
    <cellStyle name="Normal 28 4 4" xfId="11762"/>
    <cellStyle name="Normal 28 4 4 2" xfId="18740"/>
    <cellStyle name="Normal 28 4 5" xfId="13160"/>
    <cellStyle name="Normal 28 5" xfId="448"/>
    <cellStyle name="Normal 28 5 2" xfId="449"/>
    <cellStyle name="Normal 28 5 2 2" xfId="13164"/>
    <cellStyle name="Normal 28 5 3" xfId="450"/>
    <cellStyle name="Normal 28 5 3 2" xfId="13165"/>
    <cellStyle name="Normal 28 5 4" xfId="12392"/>
    <cellStyle name="Normal 28 5 4 2" xfId="19370"/>
    <cellStyle name="Normal 28 5 5" xfId="13163"/>
    <cellStyle name="Normal 28 6" xfId="451"/>
    <cellStyle name="Normal 28 6 2" xfId="13166"/>
    <cellStyle name="Normal 28 7" xfId="452"/>
    <cellStyle name="Normal 28 7 2" xfId="13167"/>
    <cellStyle name="Normal 28 8" xfId="9965"/>
    <cellStyle name="Normal 28 8 2" xfId="16951"/>
    <cellStyle name="Normal 28 9" xfId="13153"/>
    <cellStyle name="Normal 29" xfId="453"/>
    <cellStyle name="Normal 29 2" xfId="454"/>
    <cellStyle name="Normal 29 3" xfId="19900"/>
    <cellStyle name="Normal 3" xfId="455"/>
    <cellStyle name="Normal 3 2" xfId="456"/>
    <cellStyle name="Normal 3 3" xfId="457"/>
    <cellStyle name="Normal 3 4" xfId="19902"/>
    <cellStyle name="Normal 3 5" xfId="19901"/>
    <cellStyle name="Normal 30" xfId="458"/>
    <cellStyle name="Normal 30 2" xfId="459"/>
    <cellStyle name="Normal 30 3" xfId="19903"/>
    <cellStyle name="Normal 31" xfId="460"/>
    <cellStyle name="Normal 31 2" xfId="461"/>
    <cellStyle name="Normal 32" xfId="462"/>
    <cellStyle name="Normal 32 2" xfId="463"/>
    <cellStyle name="Normal 33" xfId="464"/>
    <cellStyle name="Normal 33 2" xfId="465"/>
    <cellStyle name="Normal 34" xfId="466"/>
    <cellStyle name="Normal 34 2" xfId="467"/>
    <cellStyle name="Normal 34 2 2" xfId="13169"/>
    <cellStyle name="Normal 34 3" xfId="468"/>
    <cellStyle name="Normal 34 3 2" xfId="13170"/>
    <cellStyle name="Normal 34 4" xfId="12863"/>
    <cellStyle name="Normal 34 4 2" xfId="19837"/>
    <cellStyle name="Normal 34 5" xfId="13168"/>
    <cellStyle name="Normal 35" xfId="469"/>
    <cellStyle name="Normal 35 2" xfId="470"/>
    <cellStyle name="Normal 36" xfId="471"/>
    <cellStyle name="Normal 36 2" xfId="472"/>
    <cellStyle name="Normal 37" xfId="473"/>
    <cellStyle name="Normal 37 2" xfId="474"/>
    <cellStyle name="Normal 38" xfId="475"/>
    <cellStyle name="Normal 38 2" xfId="12866"/>
    <cellStyle name="Normal 39" xfId="476"/>
    <cellStyle name="Normal 39 2" xfId="13171"/>
    <cellStyle name="Normal 4" xfId="477"/>
    <cellStyle name="Normal 4 2" xfId="478"/>
    <cellStyle name="Normal 4 3" xfId="479"/>
    <cellStyle name="Normal 4 3 2" xfId="480"/>
    <cellStyle name="Normal 4 3 2 2" xfId="481"/>
    <cellStyle name="Normal 4 3 2 2 2" xfId="482"/>
    <cellStyle name="Normal 4 3 2 2 2 2" xfId="13175"/>
    <cellStyle name="Normal 4 3 2 2 3" xfId="483"/>
    <cellStyle name="Normal 4 3 2 2 3 2" xfId="13176"/>
    <cellStyle name="Normal 4 3 2 2 4" xfId="12794"/>
    <cellStyle name="Normal 4 3 2 2 4 2" xfId="19769"/>
    <cellStyle name="Normal 4 3 2 2 5" xfId="13174"/>
    <cellStyle name="Normal 4 3 2 3" xfId="484"/>
    <cellStyle name="Normal 4 3 2 3 2" xfId="13177"/>
    <cellStyle name="Normal 4 3 2 4" xfId="485"/>
    <cellStyle name="Normal 4 3 2 4 2" xfId="13178"/>
    <cellStyle name="Normal 4 3 2 5" xfId="11430"/>
    <cellStyle name="Normal 4 3 2 5 2" xfId="18408"/>
    <cellStyle name="Normal 4 3 2 6" xfId="13173"/>
    <cellStyle name="Normal 4 3 2 7" xfId="19905"/>
    <cellStyle name="Normal 4 3 3" xfId="486"/>
    <cellStyle name="Normal 4 3 3 2" xfId="487"/>
    <cellStyle name="Normal 4 3 3 2 2" xfId="13180"/>
    <cellStyle name="Normal 4 3 3 3" xfId="488"/>
    <cellStyle name="Normal 4 3 3 3 2" xfId="13181"/>
    <cellStyle name="Normal 4 3 3 4" xfId="12060"/>
    <cellStyle name="Normal 4 3 3 4 2" xfId="19038"/>
    <cellStyle name="Normal 4 3 3 5" xfId="13179"/>
    <cellStyle name="Normal 4 3 4" xfId="489"/>
    <cellStyle name="Normal 4 3 4 2" xfId="490"/>
    <cellStyle name="Normal 4 3 4 2 2" xfId="13183"/>
    <cellStyle name="Normal 4 3 4 3" xfId="491"/>
    <cellStyle name="Normal 4 3 4 3 2" xfId="13184"/>
    <cellStyle name="Normal 4 3 4 4" xfId="12691"/>
    <cellStyle name="Normal 4 3 4 4 2" xfId="19668"/>
    <cellStyle name="Normal 4 3 4 5" xfId="13182"/>
    <cellStyle name="Normal 4 3 5" xfId="492"/>
    <cellStyle name="Normal 4 3 5 2" xfId="13185"/>
    <cellStyle name="Normal 4 3 6" xfId="493"/>
    <cellStyle name="Normal 4 3 6 2" xfId="13186"/>
    <cellStyle name="Normal 4 3 7" xfId="10794"/>
    <cellStyle name="Normal 4 3 7 2" xfId="17778"/>
    <cellStyle name="Normal 4 3 8" xfId="13172"/>
    <cellStyle name="Normal 4 3 9" xfId="19904"/>
    <cellStyle name="Normal 40" xfId="494"/>
    <cellStyle name="Normal 40 2" xfId="13187"/>
    <cellStyle name="Normal 41" xfId="495"/>
    <cellStyle name="Normal 41 2" xfId="13188"/>
    <cellStyle name="Normal 42" xfId="9676"/>
    <cellStyle name="Normal 43" xfId="12867"/>
    <cellStyle name="Normal 44" xfId="19838"/>
    <cellStyle name="Normal 45" xfId="19840"/>
    <cellStyle name="Normal 46" xfId="20626"/>
    <cellStyle name="Normal 5" xfId="496"/>
    <cellStyle name="Normal 5 2" xfId="497"/>
    <cellStyle name="Normal 6" xfId="498"/>
    <cellStyle name="Normal 7" xfId="499"/>
    <cellStyle name="Normal 7 2" xfId="500"/>
    <cellStyle name="Normal 8" xfId="501"/>
    <cellStyle name="Normal 9" xfId="502"/>
    <cellStyle name="Normal 9 10" xfId="503"/>
    <cellStyle name="Normal 9 10 10" xfId="19907"/>
    <cellStyle name="Normal 9 10 2" xfId="504"/>
    <cellStyle name="Normal 9 10 2 2" xfId="505"/>
    <cellStyle name="Normal 9 10 2 2 2" xfId="13192"/>
    <cellStyle name="Normal 9 10 2 3" xfId="506"/>
    <cellStyle name="Normal 9 10 2 3 2" xfId="13193"/>
    <cellStyle name="Normal 9 10 2 4" xfId="10496"/>
    <cellStyle name="Normal 9 10 2 4 2" xfId="17481"/>
    <cellStyle name="Normal 9 10 2 5" xfId="13191"/>
    <cellStyle name="Normal 9 10 3" xfId="507"/>
    <cellStyle name="Normal 9 10 3 2" xfId="508"/>
    <cellStyle name="Normal 9 10 3 2 2" xfId="13195"/>
    <cellStyle name="Normal 9 10 3 3" xfId="509"/>
    <cellStyle name="Normal 9 10 3 3 2" xfId="13196"/>
    <cellStyle name="Normal 9 10 3 4" xfId="11133"/>
    <cellStyle name="Normal 9 10 3 4 2" xfId="18111"/>
    <cellStyle name="Normal 9 10 3 5" xfId="13194"/>
    <cellStyle name="Normal 9 10 4" xfId="510"/>
    <cellStyle name="Normal 9 10 4 2" xfId="511"/>
    <cellStyle name="Normal 9 10 4 2 2" xfId="13198"/>
    <cellStyle name="Normal 9 10 4 3" xfId="512"/>
    <cellStyle name="Normal 9 10 4 3 2" xfId="13199"/>
    <cellStyle name="Normal 9 10 4 4" xfId="11763"/>
    <cellStyle name="Normal 9 10 4 4 2" xfId="18741"/>
    <cellStyle name="Normal 9 10 4 5" xfId="13197"/>
    <cellStyle name="Normal 9 10 5" xfId="513"/>
    <cellStyle name="Normal 9 10 5 2" xfId="514"/>
    <cellStyle name="Normal 9 10 5 2 2" xfId="13201"/>
    <cellStyle name="Normal 9 10 5 3" xfId="515"/>
    <cellStyle name="Normal 9 10 5 3 2" xfId="13202"/>
    <cellStyle name="Normal 9 10 5 4" xfId="12393"/>
    <cellStyle name="Normal 9 10 5 4 2" xfId="19371"/>
    <cellStyle name="Normal 9 10 5 5" xfId="13200"/>
    <cellStyle name="Normal 9 10 6" xfId="516"/>
    <cellStyle name="Normal 9 10 6 2" xfId="13203"/>
    <cellStyle name="Normal 9 10 7" xfId="517"/>
    <cellStyle name="Normal 9 10 7 2" xfId="13204"/>
    <cellStyle name="Normal 9 10 8" xfId="9967"/>
    <cellStyle name="Normal 9 10 8 2" xfId="16952"/>
    <cellStyle name="Normal 9 10 9" xfId="13190"/>
    <cellStyle name="Normal 9 11" xfId="518"/>
    <cellStyle name="Normal 9 11 2" xfId="519"/>
    <cellStyle name="Normal 9 11 2 2" xfId="520"/>
    <cellStyle name="Normal 9 11 2 2 2" xfId="13207"/>
    <cellStyle name="Normal 9 11 2 3" xfId="521"/>
    <cellStyle name="Normal 9 11 2 3 2" xfId="13208"/>
    <cellStyle name="Normal 9 11 2 4" xfId="11397"/>
    <cellStyle name="Normal 9 11 2 4 2" xfId="18375"/>
    <cellStyle name="Normal 9 11 2 5" xfId="13206"/>
    <cellStyle name="Normal 9 11 3" xfId="522"/>
    <cellStyle name="Normal 9 11 3 2" xfId="523"/>
    <cellStyle name="Normal 9 11 3 2 2" xfId="13210"/>
    <cellStyle name="Normal 9 11 3 3" xfId="524"/>
    <cellStyle name="Normal 9 11 3 3 2" xfId="13211"/>
    <cellStyle name="Normal 9 11 3 4" xfId="12027"/>
    <cellStyle name="Normal 9 11 3 4 2" xfId="19005"/>
    <cellStyle name="Normal 9 11 3 5" xfId="13209"/>
    <cellStyle name="Normal 9 11 4" xfId="525"/>
    <cellStyle name="Normal 9 11 4 2" xfId="526"/>
    <cellStyle name="Normal 9 11 4 2 2" xfId="13213"/>
    <cellStyle name="Normal 9 11 4 3" xfId="527"/>
    <cellStyle name="Normal 9 11 4 3 2" xfId="13214"/>
    <cellStyle name="Normal 9 11 4 4" xfId="12657"/>
    <cellStyle name="Normal 9 11 4 4 2" xfId="19635"/>
    <cellStyle name="Normal 9 11 4 5" xfId="13212"/>
    <cellStyle name="Normal 9 11 5" xfId="528"/>
    <cellStyle name="Normal 9 11 5 2" xfId="13215"/>
    <cellStyle name="Normal 9 11 6" xfId="529"/>
    <cellStyle name="Normal 9 11 6 2" xfId="13216"/>
    <cellStyle name="Normal 9 11 7" xfId="10760"/>
    <cellStyle name="Normal 9 11 7 2" xfId="17745"/>
    <cellStyle name="Normal 9 11 8" xfId="13205"/>
    <cellStyle name="Normal 9 11 9" xfId="19908"/>
    <cellStyle name="Normal 9 12" xfId="530"/>
    <cellStyle name="Normal 9 12 2" xfId="531"/>
    <cellStyle name="Normal 9 12 2 2" xfId="532"/>
    <cellStyle name="Normal 9 12 2 2 2" xfId="13219"/>
    <cellStyle name="Normal 9 12 2 3" xfId="533"/>
    <cellStyle name="Normal 9 12 2 3 2" xfId="13220"/>
    <cellStyle name="Normal 9 12 2 4" xfId="12761"/>
    <cellStyle name="Normal 9 12 2 4 2" xfId="19736"/>
    <cellStyle name="Normal 9 12 2 5" xfId="13218"/>
    <cellStyle name="Normal 9 12 3" xfId="534"/>
    <cellStyle name="Normal 9 12 3 2" xfId="13221"/>
    <cellStyle name="Normal 9 12 4" xfId="535"/>
    <cellStyle name="Normal 9 12 4 2" xfId="13222"/>
    <cellStyle name="Normal 9 12 5" xfId="10231"/>
    <cellStyle name="Normal 9 12 5 2" xfId="17216"/>
    <cellStyle name="Normal 9 12 6" xfId="13217"/>
    <cellStyle name="Normal 9 12 7" xfId="19909"/>
    <cellStyle name="Normal 9 13" xfId="536"/>
    <cellStyle name="Normal 9 13 2" xfId="537"/>
    <cellStyle name="Normal 9 13 2 2" xfId="13224"/>
    <cellStyle name="Normal 9 13 3" xfId="538"/>
    <cellStyle name="Normal 9 13 3 2" xfId="13225"/>
    <cellStyle name="Normal 9 13 4" xfId="10868"/>
    <cellStyle name="Normal 9 13 4 2" xfId="17846"/>
    <cellStyle name="Normal 9 13 5" xfId="13223"/>
    <cellStyle name="Normal 9 14" xfId="539"/>
    <cellStyle name="Normal 9 14 2" xfId="540"/>
    <cellStyle name="Normal 9 14 2 2" xfId="13227"/>
    <cellStyle name="Normal 9 14 3" xfId="541"/>
    <cellStyle name="Normal 9 14 3 2" xfId="13228"/>
    <cellStyle name="Normal 9 14 4" xfId="11498"/>
    <cellStyle name="Normal 9 14 4 2" xfId="18476"/>
    <cellStyle name="Normal 9 14 5" xfId="13226"/>
    <cellStyle name="Normal 9 15" xfId="542"/>
    <cellStyle name="Normal 9 15 2" xfId="543"/>
    <cellStyle name="Normal 9 15 2 2" xfId="13230"/>
    <cellStyle name="Normal 9 15 3" xfId="544"/>
    <cellStyle name="Normal 9 15 3 2" xfId="13231"/>
    <cellStyle name="Normal 9 15 4" xfId="12128"/>
    <cellStyle name="Normal 9 15 4 2" xfId="19106"/>
    <cellStyle name="Normal 9 15 5" xfId="13229"/>
    <cellStyle name="Normal 9 16" xfId="545"/>
    <cellStyle name="Normal 9 16 2" xfId="13232"/>
    <cellStyle name="Normal 9 17" xfId="546"/>
    <cellStyle name="Normal 9 17 2" xfId="13233"/>
    <cellStyle name="Normal 9 18" xfId="9682"/>
    <cellStyle name="Normal 9 18 2" xfId="16687"/>
    <cellStyle name="Normal 9 19" xfId="13189"/>
    <cellStyle name="Normal 9 2" xfId="547"/>
    <cellStyle name="Normal 9 2 10" xfId="548"/>
    <cellStyle name="Normal 9 2 10 2" xfId="549"/>
    <cellStyle name="Normal 9 2 10 2 2" xfId="550"/>
    <cellStyle name="Normal 9 2 10 2 2 2" xfId="13237"/>
    <cellStyle name="Normal 9 2 10 2 3" xfId="551"/>
    <cellStyle name="Normal 9 2 10 2 3 2" xfId="13238"/>
    <cellStyle name="Normal 9 2 10 2 4" xfId="11398"/>
    <cellStyle name="Normal 9 2 10 2 4 2" xfId="18376"/>
    <cellStyle name="Normal 9 2 10 2 5" xfId="13236"/>
    <cellStyle name="Normal 9 2 10 3" xfId="552"/>
    <cellStyle name="Normal 9 2 10 3 2" xfId="553"/>
    <cellStyle name="Normal 9 2 10 3 2 2" xfId="13240"/>
    <cellStyle name="Normal 9 2 10 3 3" xfId="554"/>
    <cellStyle name="Normal 9 2 10 3 3 2" xfId="13241"/>
    <cellStyle name="Normal 9 2 10 3 4" xfId="12028"/>
    <cellStyle name="Normal 9 2 10 3 4 2" xfId="19006"/>
    <cellStyle name="Normal 9 2 10 3 5" xfId="13239"/>
    <cellStyle name="Normal 9 2 10 4" xfId="555"/>
    <cellStyle name="Normal 9 2 10 4 2" xfId="556"/>
    <cellStyle name="Normal 9 2 10 4 2 2" xfId="13243"/>
    <cellStyle name="Normal 9 2 10 4 3" xfId="557"/>
    <cellStyle name="Normal 9 2 10 4 3 2" xfId="13244"/>
    <cellStyle name="Normal 9 2 10 4 4" xfId="12658"/>
    <cellStyle name="Normal 9 2 10 4 4 2" xfId="19636"/>
    <cellStyle name="Normal 9 2 10 4 5" xfId="13242"/>
    <cellStyle name="Normal 9 2 10 5" xfId="558"/>
    <cellStyle name="Normal 9 2 10 5 2" xfId="13245"/>
    <cellStyle name="Normal 9 2 10 6" xfId="559"/>
    <cellStyle name="Normal 9 2 10 6 2" xfId="13246"/>
    <cellStyle name="Normal 9 2 10 7" xfId="10761"/>
    <cellStyle name="Normal 9 2 10 7 2" xfId="17746"/>
    <cellStyle name="Normal 9 2 10 8" xfId="13235"/>
    <cellStyle name="Normal 9 2 10 9" xfId="19911"/>
    <cellStyle name="Normal 9 2 11" xfId="560"/>
    <cellStyle name="Normal 9 2 11 2" xfId="561"/>
    <cellStyle name="Normal 9 2 11 2 2" xfId="562"/>
    <cellStyle name="Normal 9 2 11 2 2 2" xfId="13249"/>
    <cellStyle name="Normal 9 2 11 2 3" xfId="563"/>
    <cellStyle name="Normal 9 2 11 2 3 2" xfId="13250"/>
    <cellStyle name="Normal 9 2 11 2 4" xfId="12762"/>
    <cellStyle name="Normal 9 2 11 2 4 2" xfId="19737"/>
    <cellStyle name="Normal 9 2 11 2 5" xfId="13248"/>
    <cellStyle name="Normal 9 2 11 3" xfId="564"/>
    <cellStyle name="Normal 9 2 11 3 2" xfId="13251"/>
    <cellStyle name="Normal 9 2 11 4" xfId="565"/>
    <cellStyle name="Normal 9 2 11 4 2" xfId="13252"/>
    <cellStyle name="Normal 9 2 11 5" xfId="10232"/>
    <cellStyle name="Normal 9 2 11 5 2" xfId="17217"/>
    <cellStyle name="Normal 9 2 11 6" xfId="13247"/>
    <cellStyle name="Normal 9 2 11 7" xfId="19912"/>
    <cellStyle name="Normal 9 2 12" xfId="566"/>
    <cellStyle name="Normal 9 2 12 2" xfId="567"/>
    <cellStyle name="Normal 9 2 12 2 2" xfId="13254"/>
    <cellStyle name="Normal 9 2 12 3" xfId="568"/>
    <cellStyle name="Normal 9 2 12 3 2" xfId="13255"/>
    <cellStyle name="Normal 9 2 12 4" xfId="10869"/>
    <cellStyle name="Normal 9 2 12 4 2" xfId="17847"/>
    <cellStyle name="Normal 9 2 12 5" xfId="13253"/>
    <cellStyle name="Normal 9 2 13" xfId="569"/>
    <cellStyle name="Normal 9 2 13 2" xfId="570"/>
    <cellStyle name="Normal 9 2 13 2 2" xfId="13257"/>
    <cellStyle name="Normal 9 2 13 3" xfId="571"/>
    <cellStyle name="Normal 9 2 13 3 2" xfId="13258"/>
    <cellStyle name="Normal 9 2 13 4" xfId="11499"/>
    <cellStyle name="Normal 9 2 13 4 2" xfId="18477"/>
    <cellStyle name="Normal 9 2 13 5" xfId="13256"/>
    <cellStyle name="Normal 9 2 14" xfId="572"/>
    <cellStyle name="Normal 9 2 14 2" xfId="573"/>
    <cellStyle name="Normal 9 2 14 2 2" xfId="13260"/>
    <cellStyle name="Normal 9 2 14 3" xfId="574"/>
    <cellStyle name="Normal 9 2 14 3 2" xfId="13261"/>
    <cellStyle name="Normal 9 2 14 4" xfId="12129"/>
    <cellStyle name="Normal 9 2 14 4 2" xfId="19107"/>
    <cellStyle name="Normal 9 2 14 5" xfId="13259"/>
    <cellStyle name="Normal 9 2 15" xfId="575"/>
    <cellStyle name="Normal 9 2 15 2" xfId="13262"/>
    <cellStyle name="Normal 9 2 16" xfId="576"/>
    <cellStyle name="Normal 9 2 16 2" xfId="13263"/>
    <cellStyle name="Normal 9 2 17" xfId="9685"/>
    <cellStyle name="Normal 9 2 17 2" xfId="16688"/>
    <cellStyle name="Normal 9 2 18" xfId="13234"/>
    <cellStyle name="Normal 9 2 19" xfId="19910"/>
    <cellStyle name="Normal 9 2 2" xfId="577"/>
    <cellStyle name="Normal 9 2 2 10" xfId="578"/>
    <cellStyle name="Normal 9 2 2 10 2" xfId="579"/>
    <cellStyle name="Normal 9 2 2 10 2 2" xfId="580"/>
    <cellStyle name="Normal 9 2 2 10 2 2 2" xfId="13267"/>
    <cellStyle name="Normal 9 2 2 10 2 3" xfId="581"/>
    <cellStyle name="Normal 9 2 2 10 2 3 2" xfId="13268"/>
    <cellStyle name="Normal 9 2 2 10 2 4" xfId="12764"/>
    <cellStyle name="Normal 9 2 2 10 2 4 2" xfId="19739"/>
    <cellStyle name="Normal 9 2 2 10 2 5" xfId="13266"/>
    <cellStyle name="Normal 9 2 2 10 3" xfId="582"/>
    <cellStyle name="Normal 9 2 2 10 3 2" xfId="13269"/>
    <cellStyle name="Normal 9 2 2 10 4" xfId="583"/>
    <cellStyle name="Normal 9 2 2 10 4 2" xfId="13270"/>
    <cellStyle name="Normal 9 2 2 10 5" xfId="10234"/>
    <cellStyle name="Normal 9 2 2 10 5 2" xfId="17219"/>
    <cellStyle name="Normal 9 2 2 10 6" xfId="13265"/>
    <cellStyle name="Normal 9 2 2 10 7" xfId="19914"/>
    <cellStyle name="Normal 9 2 2 11" xfId="584"/>
    <cellStyle name="Normal 9 2 2 11 2" xfId="585"/>
    <cellStyle name="Normal 9 2 2 11 2 2" xfId="13272"/>
    <cellStyle name="Normal 9 2 2 11 3" xfId="586"/>
    <cellStyle name="Normal 9 2 2 11 3 2" xfId="13273"/>
    <cellStyle name="Normal 9 2 2 11 4" xfId="10871"/>
    <cellStyle name="Normal 9 2 2 11 4 2" xfId="17849"/>
    <cellStyle name="Normal 9 2 2 11 5" xfId="13271"/>
    <cellStyle name="Normal 9 2 2 12" xfId="587"/>
    <cellStyle name="Normal 9 2 2 12 2" xfId="588"/>
    <cellStyle name="Normal 9 2 2 12 2 2" xfId="13275"/>
    <cellStyle name="Normal 9 2 2 12 3" xfId="589"/>
    <cellStyle name="Normal 9 2 2 12 3 2" xfId="13276"/>
    <cellStyle name="Normal 9 2 2 12 4" xfId="11501"/>
    <cellStyle name="Normal 9 2 2 12 4 2" xfId="18479"/>
    <cellStyle name="Normal 9 2 2 12 5" xfId="13274"/>
    <cellStyle name="Normal 9 2 2 13" xfId="590"/>
    <cellStyle name="Normal 9 2 2 13 2" xfId="591"/>
    <cellStyle name="Normal 9 2 2 13 2 2" xfId="13278"/>
    <cellStyle name="Normal 9 2 2 13 3" xfId="592"/>
    <cellStyle name="Normal 9 2 2 13 3 2" xfId="13279"/>
    <cellStyle name="Normal 9 2 2 13 4" xfId="12131"/>
    <cellStyle name="Normal 9 2 2 13 4 2" xfId="19109"/>
    <cellStyle name="Normal 9 2 2 13 5" xfId="13277"/>
    <cellStyle name="Normal 9 2 2 14" xfId="593"/>
    <cellStyle name="Normal 9 2 2 14 2" xfId="13280"/>
    <cellStyle name="Normal 9 2 2 15" xfId="594"/>
    <cellStyle name="Normal 9 2 2 15 2" xfId="13281"/>
    <cellStyle name="Normal 9 2 2 16" xfId="9688"/>
    <cellStyle name="Normal 9 2 2 16 2" xfId="16690"/>
    <cellStyle name="Normal 9 2 2 17" xfId="13264"/>
    <cellStyle name="Normal 9 2 2 18" xfId="19913"/>
    <cellStyle name="Normal 9 2 2 2" xfId="595"/>
    <cellStyle name="Normal 9 2 2 2 10" xfId="596"/>
    <cellStyle name="Normal 9 2 2 2 10 2" xfId="597"/>
    <cellStyle name="Normal 9 2 2 2 10 2 2" xfId="13284"/>
    <cellStyle name="Normal 9 2 2 2 10 3" xfId="598"/>
    <cellStyle name="Normal 9 2 2 2 10 3 2" xfId="13285"/>
    <cellStyle name="Normal 9 2 2 2 10 4" xfId="10875"/>
    <cellStyle name="Normal 9 2 2 2 10 4 2" xfId="17853"/>
    <cellStyle name="Normal 9 2 2 2 10 5" xfId="13283"/>
    <cellStyle name="Normal 9 2 2 2 11" xfId="599"/>
    <cellStyle name="Normal 9 2 2 2 11 2" xfId="600"/>
    <cellStyle name="Normal 9 2 2 2 11 2 2" xfId="13287"/>
    <cellStyle name="Normal 9 2 2 2 11 3" xfId="601"/>
    <cellStyle name="Normal 9 2 2 2 11 3 2" xfId="13288"/>
    <cellStyle name="Normal 9 2 2 2 11 4" xfId="11505"/>
    <cellStyle name="Normal 9 2 2 2 11 4 2" xfId="18483"/>
    <cellStyle name="Normal 9 2 2 2 11 5" xfId="13286"/>
    <cellStyle name="Normal 9 2 2 2 12" xfId="602"/>
    <cellStyle name="Normal 9 2 2 2 12 2" xfId="603"/>
    <cellStyle name="Normal 9 2 2 2 12 2 2" xfId="13290"/>
    <cellStyle name="Normal 9 2 2 2 12 3" xfId="604"/>
    <cellStyle name="Normal 9 2 2 2 12 3 2" xfId="13291"/>
    <cellStyle name="Normal 9 2 2 2 12 4" xfId="12135"/>
    <cellStyle name="Normal 9 2 2 2 12 4 2" xfId="19113"/>
    <cellStyle name="Normal 9 2 2 2 12 5" xfId="13289"/>
    <cellStyle name="Normal 9 2 2 2 13" xfId="605"/>
    <cellStyle name="Normal 9 2 2 2 13 2" xfId="13292"/>
    <cellStyle name="Normal 9 2 2 2 14" xfId="606"/>
    <cellStyle name="Normal 9 2 2 2 14 2" xfId="13293"/>
    <cellStyle name="Normal 9 2 2 2 15" xfId="9694"/>
    <cellStyle name="Normal 9 2 2 2 15 2" xfId="16694"/>
    <cellStyle name="Normal 9 2 2 2 16" xfId="13282"/>
    <cellStyle name="Normal 9 2 2 2 17" xfId="19915"/>
    <cellStyle name="Normal 9 2 2 2 2" xfId="607"/>
    <cellStyle name="Normal 9 2 2 2 2 10" xfId="608"/>
    <cellStyle name="Normal 9 2 2 2 2 10 2" xfId="609"/>
    <cellStyle name="Normal 9 2 2 2 2 10 2 2" xfId="13296"/>
    <cellStyle name="Normal 9 2 2 2 2 10 3" xfId="610"/>
    <cellStyle name="Normal 9 2 2 2 2 10 3 2" xfId="13297"/>
    <cellStyle name="Normal 9 2 2 2 2 10 4" xfId="11513"/>
    <cellStyle name="Normal 9 2 2 2 2 10 4 2" xfId="18491"/>
    <cellStyle name="Normal 9 2 2 2 2 10 5" xfId="13295"/>
    <cellStyle name="Normal 9 2 2 2 2 11" xfId="611"/>
    <cellStyle name="Normal 9 2 2 2 2 11 2" xfId="612"/>
    <cellStyle name="Normal 9 2 2 2 2 11 2 2" xfId="13299"/>
    <cellStyle name="Normal 9 2 2 2 2 11 3" xfId="613"/>
    <cellStyle name="Normal 9 2 2 2 2 11 3 2" xfId="13300"/>
    <cellStyle name="Normal 9 2 2 2 2 11 4" xfId="12143"/>
    <cellStyle name="Normal 9 2 2 2 2 11 4 2" xfId="19121"/>
    <cellStyle name="Normal 9 2 2 2 2 11 5" xfId="13298"/>
    <cellStyle name="Normal 9 2 2 2 2 12" xfId="614"/>
    <cellStyle name="Normal 9 2 2 2 2 12 2" xfId="13301"/>
    <cellStyle name="Normal 9 2 2 2 2 13" xfId="615"/>
    <cellStyle name="Normal 9 2 2 2 2 13 2" xfId="13302"/>
    <cellStyle name="Normal 9 2 2 2 2 14" xfId="9713"/>
    <cellStyle name="Normal 9 2 2 2 2 14 2" xfId="16702"/>
    <cellStyle name="Normal 9 2 2 2 2 15" xfId="13294"/>
    <cellStyle name="Normal 9 2 2 2 2 16" xfId="19916"/>
    <cellStyle name="Normal 9 2 2 2 2 2" xfId="616"/>
    <cellStyle name="Normal 9 2 2 2 2 2 10" xfId="617"/>
    <cellStyle name="Normal 9 2 2 2 2 2 10 2" xfId="618"/>
    <cellStyle name="Normal 9 2 2 2 2 2 10 2 2" xfId="13305"/>
    <cellStyle name="Normal 9 2 2 2 2 2 10 3" xfId="619"/>
    <cellStyle name="Normal 9 2 2 2 2 2 10 3 2" xfId="13306"/>
    <cellStyle name="Normal 9 2 2 2 2 2 10 4" xfId="12160"/>
    <cellStyle name="Normal 9 2 2 2 2 2 10 4 2" xfId="19138"/>
    <cellStyle name="Normal 9 2 2 2 2 2 10 5" xfId="13304"/>
    <cellStyle name="Normal 9 2 2 2 2 2 11" xfId="620"/>
    <cellStyle name="Normal 9 2 2 2 2 2 11 2" xfId="13307"/>
    <cellStyle name="Normal 9 2 2 2 2 2 12" xfId="621"/>
    <cellStyle name="Normal 9 2 2 2 2 2 12 2" xfId="13308"/>
    <cellStyle name="Normal 9 2 2 2 2 2 13" xfId="9732"/>
    <cellStyle name="Normal 9 2 2 2 2 2 13 2" xfId="16719"/>
    <cellStyle name="Normal 9 2 2 2 2 2 14" xfId="13303"/>
    <cellStyle name="Normal 9 2 2 2 2 2 15" xfId="19917"/>
    <cellStyle name="Normal 9 2 2 2 2 2 2" xfId="622"/>
    <cellStyle name="Normal 9 2 2 2 2 2 2 10" xfId="623"/>
    <cellStyle name="Normal 9 2 2 2 2 2 2 10 2" xfId="13310"/>
    <cellStyle name="Normal 9 2 2 2 2 2 2 11" xfId="624"/>
    <cellStyle name="Normal 9 2 2 2 2 2 2 11 2" xfId="13311"/>
    <cellStyle name="Normal 9 2 2 2 2 2 2 12" xfId="9766"/>
    <cellStyle name="Normal 9 2 2 2 2 2 2 12 2" xfId="16752"/>
    <cellStyle name="Normal 9 2 2 2 2 2 2 13" xfId="13309"/>
    <cellStyle name="Normal 9 2 2 2 2 2 2 14" xfId="19918"/>
    <cellStyle name="Normal 9 2 2 2 2 2 2 2" xfId="625"/>
    <cellStyle name="Normal 9 2 2 2 2 2 2 2 10" xfId="9832"/>
    <cellStyle name="Normal 9 2 2 2 2 2 2 2 10 2" xfId="16818"/>
    <cellStyle name="Normal 9 2 2 2 2 2 2 2 11" xfId="13312"/>
    <cellStyle name="Normal 9 2 2 2 2 2 2 2 12" xfId="19919"/>
    <cellStyle name="Normal 9 2 2 2 2 2 2 2 2" xfId="626"/>
    <cellStyle name="Normal 9 2 2 2 2 2 2 2 2 10" xfId="13313"/>
    <cellStyle name="Normal 9 2 2 2 2 2 2 2 2 11" xfId="19920"/>
    <cellStyle name="Normal 9 2 2 2 2 2 2 2 2 2" xfId="627"/>
    <cellStyle name="Normal 9 2 2 2 2 2 2 2 2 2 10" xfId="19921"/>
    <cellStyle name="Normal 9 2 2 2 2 2 2 2 2 2 2" xfId="628"/>
    <cellStyle name="Normal 9 2 2 2 2 2 2 2 2 2 2 2" xfId="629"/>
    <cellStyle name="Normal 9 2 2 2 2 2 2 2 2 2 2 2 2" xfId="13316"/>
    <cellStyle name="Normal 9 2 2 2 2 2 2 2 2 2 2 3" xfId="630"/>
    <cellStyle name="Normal 9 2 2 2 2 2 2 2 2 2 2 3 2" xfId="13317"/>
    <cellStyle name="Normal 9 2 2 2 2 2 2 2 2 2 2 4" xfId="10759"/>
    <cellStyle name="Normal 9 2 2 2 2 2 2 2 2 2 2 4 2" xfId="17744"/>
    <cellStyle name="Normal 9 2 2 2 2 2 2 2 2 2 2 5" xfId="13315"/>
    <cellStyle name="Normal 9 2 2 2 2 2 2 2 2 2 3" xfId="631"/>
    <cellStyle name="Normal 9 2 2 2 2 2 2 2 2 2 3 2" xfId="632"/>
    <cellStyle name="Normal 9 2 2 2 2 2 2 2 2 2 3 2 2" xfId="13319"/>
    <cellStyle name="Normal 9 2 2 2 2 2 2 2 2 2 3 3" xfId="633"/>
    <cellStyle name="Normal 9 2 2 2 2 2 2 2 2 2 3 3 2" xfId="13320"/>
    <cellStyle name="Normal 9 2 2 2 2 2 2 2 2 2 3 4" xfId="11396"/>
    <cellStyle name="Normal 9 2 2 2 2 2 2 2 2 2 3 4 2" xfId="18374"/>
    <cellStyle name="Normal 9 2 2 2 2 2 2 2 2 2 3 5" xfId="13318"/>
    <cellStyle name="Normal 9 2 2 2 2 2 2 2 2 2 4" xfId="634"/>
    <cellStyle name="Normal 9 2 2 2 2 2 2 2 2 2 4 2" xfId="635"/>
    <cellStyle name="Normal 9 2 2 2 2 2 2 2 2 2 4 2 2" xfId="13322"/>
    <cellStyle name="Normal 9 2 2 2 2 2 2 2 2 2 4 3" xfId="636"/>
    <cellStyle name="Normal 9 2 2 2 2 2 2 2 2 2 4 3 2" xfId="13323"/>
    <cellStyle name="Normal 9 2 2 2 2 2 2 2 2 2 4 4" xfId="12026"/>
    <cellStyle name="Normal 9 2 2 2 2 2 2 2 2 2 4 4 2" xfId="19004"/>
    <cellStyle name="Normal 9 2 2 2 2 2 2 2 2 2 4 5" xfId="13321"/>
    <cellStyle name="Normal 9 2 2 2 2 2 2 2 2 2 5" xfId="637"/>
    <cellStyle name="Normal 9 2 2 2 2 2 2 2 2 2 5 2" xfId="638"/>
    <cellStyle name="Normal 9 2 2 2 2 2 2 2 2 2 5 2 2" xfId="13325"/>
    <cellStyle name="Normal 9 2 2 2 2 2 2 2 2 2 5 3" xfId="639"/>
    <cellStyle name="Normal 9 2 2 2 2 2 2 2 2 2 5 3 2" xfId="13326"/>
    <cellStyle name="Normal 9 2 2 2 2 2 2 2 2 2 5 4" xfId="12656"/>
    <cellStyle name="Normal 9 2 2 2 2 2 2 2 2 2 5 4 2" xfId="19634"/>
    <cellStyle name="Normal 9 2 2 2 2 2 2 2 2 2 5 5" xfId="13324"/>
    <cellStyle name="Normal 9 2 2 2 2 2 2 2 2 2 6" xfId="640"/>
    <cellStyle name="Normal 9 2 2 2 2 2 2 2 2 2 6 2" xfId="13327"/>
    <cellStyle name="Normal 9 2 2 2 2 2 2 2 2 2 7" xfId="641"/>
    <cellStyle name="Normal 9 2 2 2 2 2 2 2 2 2 7 2" xfId="13328"/>
    <cellStyle name="Normal 9 2 2 2 2 2 2 2 2 2 8" xfId="10230"/>
    <cellStyle name="Normal 9 2 2 2 2 2 2 2 2 2 8 2" xfId="17215"/>
    <cellStyle name="Normal 9 2 2 2 2 2 2 2 2 2 9" xfId="13314"/>
    <cellStyle name="Normal 9 2 2 2 2 2 2 2 2 3" xfId="642"/>
    <cellStyle name="Normal 9 2 2 2 2 2 2 2 2 3 2" xfId="643"/>
    <cellStyle name="Normal 9 2 2 2 2 2 2 2 2 3 2 2" xfId="13330"/>
    <cellStyle name="Normal 9 2 2 2 2 2 2 2 2 3 3" xfId="644"/>
    <cellStyle name="Normal 9 2 2 2 2 2 2 2 2 3 3 2" xfId="13331"/>
    <cellStyle name="Normal 9 2 2 2 2 2 2 2 2 3 4" xfId="10494"/>
    <cellStyle name="Normal 9 2 2 2 2 2 2 2 2 3 4 2" xfId="17479"/>
    <cellStyle name="Normal 9 2 2 2 2 2 2 2 2 3 5" xfId="13329"/>
    <cellStyle name="Normal 9 2 2 2 2 2 2 2 2 4" xfId="645"/>
    <cellStyle name="Normal 9 2 2 2 2 2 2 2 2 4 2" xfId="646"/>
    <cellStyle name="Normal 9 2 2 2 2 2 2 2 2 4 2 2" xfId="13333"/>
    <cellStyle name="Normal 9 2 2 2 2 2 2 2 2 4 3" xfId="647"/>
    <cellStyle name="Normal 9 2 2 2 2 2 2 2 2 4 3 2" xfId="13334"/>
    <cellStyle name="Normal 9 2 2 2 2 2 2 2 2 4 4" xfId="11131"/>
    <cellStyle name="Normal 9 2 2 2 2 2 2 2 2 4 4 2" xfId="18109"/>
    <cellStyle name="Normal 9 2 2 2 2 2 2 2 2 4 5" xfId="13332"/>
    <cellStyle name="Normal 9 2 2 2 2 2 2 2 2 5" xfId="648"/>
    <cellStyle name="Normal 9 2 2 2 2 2 2 2 2 5 2" xfId="649"/>
    <cellStyle name="Normal 9 2 2 2 2 2 2 2 2 5 2 2" xfId="13336"/>
    <cellStyle name="Normal 9 2 2 2 2 2 2 2 2 5 3" xfId="650"/>
    <cellStyle name="Normal 9 2 2 2 2 2 2 2 2 5 3 2" xfId="13337"/>
    <cellStyle name="Normal 9 2 2 2 2 2 2 2 2 5 4" xfId="11761"/>
    <cellStyle name="Normal 9 2 2 2 2 2 2 2 2 5 4 2" xfId="18739"/>
    <cellStyle name="Normal 9 2 2 2 2 2 2 2 2 5 5" xfId="13335"/>
    <cellStyle name="Normal 9 2 2 2 2 2 2 2 2 6" xfId="651"/>
    <cellStyle name="Normal 9 2 2 2 2 2 2 2 2 6 2" xfId="652"/>
    <cellStyle name="Normal 9 2 2 2 2 2 2 2 2 6 2 2" xfId="13339"/>
    <cellStyle name="Normal 9 2 2 2 2 2 2 2 2 6 3" xfId="653"/>
    <cellStyle name="Normal 9 2 2 2 2 2 2 2 2 6 3 2" xfId="13340"/>
    <cellStyle name="Normal 9 2 2 2 2 2 2 2 2 6 4" xfId="12391"/>
    <cellStyle name="Normal 9 2 2 2 2 2 2 2 2 6 4 2" xfId="19369"/>
    <cellStyle name="Normal 9 2 2 2 2 2 2 2 2 6 5" xfId="13338"/>
    <cellStyle name="Normal 9 2 2 2 2 2 2 2 2 7" xfId="654"/>
    <cellStyle name="Normal 9 2 2 2 2 2 2 2 2 7 2" xfId="13341"/>
    <cellStyle name="Normal 9 2 2 2 2 2 2 2 2 8" xfId="655"/>
    <cellStyle name="Normal 9 2 2 2 2 2 2 2 2 8 2" xfId="13342"/>
    <cellStyle name="Normal 9 2 2 2 2 2 2 2 2 9" xfId="9964"/>
    <cellStyle name="Normal 9 2 2 2 2 2 2 2 2 9 2" xfId="16950"/>
    <cellStyle name="Normal 9 2 2 2 2 2 2 2 3" xfId="656"/>
    <cellStyle name="Normal 9 2 2 2 2 2 2 2 3 10" xfId="19922"/>
    <cellStyle name="Normal 9 2 2 2 2 2 2 2 3 2" xfId="657"/>
    <cellStyle name="Normal 9 2 2 2 2 2 2 2 3 2 2" xfId="658"/>
    <cellStyle name="Normal 9 2 2 2 2 2 2 2 3 2 2 2" xfId="13345"/>
    <cellStyle name="Normal 9 2 2 2 2 2 2 2 3 2 3" xfId="659"/>
    <cellStyle name="Normal 9 2 2 2 2 2 2 2 3 2 3 2" xfId="13346"/>
    <cellStyle name="Normal 9 2 2 2 2 2 2 2 3 2 4" xfId="10627"/>
    <cellStyle name="Normal 9 2 2 2 2 2 2 2 3 2 4 2" xfId="17612"/>
    <cellStyle name="Normal 9 2 2 2 2 2 2 2 3 2 5" xfId="13344"/>
    <cellStyle name="Normal 9 2 2 2 2 2 2 2 3 3" xfId="660"/>
    <cellStyle name="Normal 9 2 2 2 2 2 2 2 3 3 2" xfId="661"/>
    <cellStyle name="Normal 9 2 2 2 2 2 2 2 3 3 2 2" xfId="13348"/>
    <cellStyle name="Normal 9 2 2 2 2 2 2 2 3 3 3" xfId="662"/>
    <cellStyle name="Normal 9 2 2 2 2 2 2 2 3 3 3 2" xfId="13349"/>
    <cellStyle name="Normal 9 2 2 2 2 2 2 2 3 3 4" xfId="11264"/>
    <cellStyle name="Normal 9 2 2 2 2 2 2 2 3 3 4 2" xfId="18242"/>
    <cellStyle name="Normal 9 2 2 2 2 2 2 2 3 3 5" xfId="13347"/>
    <cellStyle name="Normal 9 2 2 2 2 2 2 2 3 4" xfId="663"/>
    <cellStyle name="Normal 9 2 2 2 2 2 2 2 3 4 2" xfId="664"/>
    <cellStyle name="Normal 9 2 2 2 2 2 2 2 3 4 2 2" xfId="13351"/>
    <cellStyle name="Normal 9 2 2 2 2 2 2 2 3 4 3" xfId="665"/>
    <cellStyle name="Normal 9 2 2 2 2 2 2 2 3 4 3 2" xfId="13352"/>
    <cellStyle name="Normal 9 2 2 2 2 2 2 2 3 4 4" xfId="11894"/>
    <cellStyle name="Normal 9 2 2 2 2 2 2 2 3 4 4 2" xfId="18872"/>
    <cellStyle name="Normal 9 2 2 2 2 2 2 2 3 4 5" xfId="13350"/>
    <cellStyle name="Normal 9 2 2 2 2 2 2 2 3 5" xfId="666"/>
    <cellStyle name="Normal 9 2 2 2 2 2 2 2 3 5 2" xfId="667"/>
    <cellStyle name="Normal 9 2 2 2 2 2 2 2 3 5 2 2" xfId="13354"/>
    <cellStyle name="Normal 9 2 2 2 2 2 2 2 3 5 3" xfId="668"/>
    <cellStyle name="Normal 9 2 2 2 2 2 2 2 3 5 3 2" xfId="13355"/>
    <cellStyle name="Normal 9 2 2 2 2 2 2 2 3 5 4" xfId="12524"/>
    <cellStyle name="Normal 9 2 2 2 2 2 2 2 3 5 4 2" xfId="19502"/>
    <cellStyle name="Normal 9 2 2 2 2 2 2 2 3 5 5" xfId="13353"/>
    <cellStyle name="Normal 9 2 2 2 2 2 2 2 3 6" xfId="669"/>
    <cellStyle name="Normal 9 2 2 2 2 2 2 2 3 6 2" xfId="13356"/>
    <cellStyle name="Normal 9 2 2 2 2 2 2 2 3 7" xfId="670"/>
    <cellStyle name="Normal 9 2 2 2 2 2 2 2 3 7 2" xfId="13357"/>
    <cellStyle name="Normal 9 2 2 2 2 2 2 2 3 8" xfId="10098"/>
    <cellStyle name="Normal 9 2 2 2 2 2 2 2 3 8 2" xfId="17083"/>
    <cellStyle name="Normal 9 2 2 2 2 2 2 2 3 9" xfId="13343"/>
    <cellStyle name="Normal 9 2 2 2 2 2 2 2 4" xfId="671"/>
    <cellStyle name="Normal 9 2 2 2 2 2 2 2 4 2" xfId="672"/>
    <cellStyle name="Normal 9 2 2 2 2 2 2 2 4 2 2" xfId="13359"/>
    <cellStyle name="Normal 9 2 2 2 2 2 2 2 4 3" xfId="673"/>
    <cellStyle name="Normal 9 2 2 2 2 2 2 2 4 3 2" xfId="13360"/>
    <cellStyle name="Normal 9 2 2 2 2 2 2 2 4 4" xfId="10362"/>
    <cellStyle name="Normal 9 2 2 2 2 2 2 2 4 4 2" xfId="17347"/>
    <cellStyle name="Normal 9 2 2 2 2 2 2 2 4 5" xfId="13358"/>
    <cellStyle name="Normal 9 2 2 2 2 2 2 2 5" xfId="674"/>
    <cellStyle name="Normal 9 2 2 2 2 2 2 2 5 2" xfId="675"/>
    <cellStyle name="Normal 9 2 2 2 2 2 2 2 5 2 2" xfId="13362"/>
    <cellStyle name="Normal 9 2 2 2 2 2 2 2 5 3" xfId="676"/>
    <cellStyle name="Normal 9 2 2 2 2 2 2 2 5 3 2" xfId="13363"/>
    <cellStyle name="Normal 9 2 2 2 2 2 2 2 5 4" xfId="10999"/>
    <cellStyle name="Normal 9 2 2 2 2 2 2 2 5 4 2" xfId="17977"/>
    <cellStyle name="Normal 9 2 2 2 2 2 2 2 5 5" xfId="13361"/>
    <cellStyle name="Normal 9 2 2 2 2 2 2 2 6" xfId="677"/>
    <cellStyle name="Normal 9 2 2 2 2 2 2 2 6 2" xfId="678"/>
    <cellStyle name="Normal 9 2 2 2 2 2 2 2 6 2 2" xfId="13365"/>
    <cellStyle name="Normal 9 2 2 2 2 2 2 2 6 3" xfId="679"/>
    <cellStyle name="Normal 9 2 2 2 2 2 2 2 6 3 2" xfId="13366"/>
    <cellStyle name="Normal 9 2 2 2 2 2 2 2 6 4" xfId="11629"/>
    <cellStyle name="Normal 9 2 2 2 2 2 2 2 6 4 2" xfId="18607"/>
    <cellStyle name="Normal 9 2 2 2 2 2 2 2 6 5" xfId="13364"/>
    <cellStyle name="Normal 9 2 2 2 2 2 2 2 7" xfId="680"/>
    <cellStyle name="Normal 9 2 2 2 2 2 2 2 7 2" xfId="681"/>
    <cellStyle name="Normal 9 2 2 2 2 2 2 2 7 2 2" xfId="13368"/>
    <cellStyle name="Normal 9 2 2 2 2 2 2 2 7 3" xfId="682"/>
    <cellStyle name="Normal 9 2 2 2 2 2 2 2 7 3 2" xfId="13369"/>
    <cellStyle name="Normal 9 2 2 2 2 2 2 2 7 4" xfId="12259"/>
    <cellStyle name="Normal 9 2 2 2 2 2 2 2 7 4 2" xfId="19237"/>
    <cellStyle name="Normal 9 2 2 2 2 2 2 2 7 5" xfId="13367"/>
    <cellStyle name="Normal 9 2 2 2 2 2 2 2 8" xfId="683"/>
    <cellStyle name="Normal 9 2 2 2 2 2 2 2 8 2" xfId="13370"/>
    <cellStyle name="Normal 9 2 2 2 2 2 2 2 9" xfId="684"/>
    <cellStyle name="Normal 9 2 2 2 2 2 2 2 9 2" xfId="13371"/>
    <cellStyle name="Normal 9 2 2 2 2 2 2 3" xfId="685"/>
    <cellStyle name="Normal 9 2 2 2 2 2 2 3 10" xfId="13372"/>
    <cellStyle name="Normal 9 2 2 2 2 2 2 3 11" xfId="19923"/>
    <cellStyle name="Normal 9 2 2 2 2 2 2 3 2" xfId="686"/>
    <cellStyle name="Normal 9 2 2 2 2 2 2 3 2 10" xfId="19924"/>
    <cellStyle name="Normal 9 2 2 2 2 2 2 3 2 2" xfId="687"/>
    <cellStyle name="Normal 9 2 2 2 2 2 2 3 2 2 2" xfId="688"/>
    <cellStyle name="Normal 9 2 2 2 2 2 2 3 2 2 2 2" xfId="13375"/>
    <cellStyle name="Normal 9 2 2 2 2 2 2 3 2 2 3" xfId="689"/>
    <cellStyle name="Normal 9 2 2 2 2 2 2 3 2 2 3 2" xfId="13376"/>
    <cellStyle name="Normal 9 2 2 2 2 2 2 3 2 2 4" xfId="10693"/>
    <cellStyle name="Normal 9 2 2 2 2 2 2 3 2 2 4 2" xfId="17678"/>
    <cellStyle name="Normal 9 2 2 2 2 2 2 3 2 2 5" xfId="13374"/>
    <cellStyle name="Normal 9 2 2 2 2 2 2 3 2 3" xfId="690"/>
    <cellStyle name="Normal 9 2 2 2 2 2 2 3 2 3 2" xfId="691"/>
    <cellStyle name="Normal 9 2 2 2 2 2 2 3 2 3 2 2" xfId="13378"/>
    <cellStyle name="Normal 9 2 2 2 2 2 2 3 2 3 3" xfId="692"/>
    <cellStyle name="Normal 9 2 2 2 2 2 2 3 2 3 3 2" xfId="13379"/>
    <cellStyle name="Normal 9 2 2 2 2 2 2 3 2 3 4" xfId="11330"/>
    <cellStyle name="Normal 9 2 2 2 2 2 2 3 2 3 4 2" xfId="18308"/>
    <cellStyle name="Normal 9 2 2 2 2 2 2 3 2 3 5" xfId="13377"/>
    <cellStyle name="Normal 9 2 2 2 2 2 2 3 2 4" xfId="693"/>
    <cellStyle name="Normal 9 2 2 2 2 2 2 3 2 4 2" xfId="694"/>
    <cellStyle name="Normal 9 2 2 2 2 2 2 3 2 4 2 2" xfId="13381"/>
    <cellStyle name="Normal 9 2 2 2 2 2 2 3 2 4 3" xfId="695"/>
    <cellStyle name="Normal 9 2 2 2 2 2 2 3 2 4 3 2" xfId="13382"/>
    <cellStyle name="Normal 9 2 2 2 2 2 2 3 2 4 4" xfId="11960"/>
    <cellStyle name="Normal 9 2 2 2 2 2 2 3 2 4 4 2" xfId="18938"/>
    <cellStyle name="Normal 9 2 2 2 2 2 2 3 2 4 5" xfId="13380"/>
    <cellStyle name="Normal 9 2 2 2 2 2 2 3 2 5" xfId="696"/>
    <cellStyle name="Normal 9 2 2 2 2 2 2 3 2 5 2" xfId="697"/>
    <cellStyle name="Normal 9 2 2 2 2 2 2 3 2 5 2 2" xfId="13384"/>
    <cellStyle name="Normal 9 2 2 2 2 2 2 3 2 5 3" xfId="698"/>
    <cellStyle name="Normal 9 2 2 2 2 2 2 3 2 5 3 2" xfId="13385"/>
    <cellStyle name="Normal 9 2 2 2 2 2 2 3 2 5 4" xfId="12590"/>
    <cellStyle name="Normal 9 2 2 2 2 2 2 3 2 5 4 2" xfId="19568"/>
    <cellStyle name="Normal 9 2 2 2 2 2 2 3 2 5 5" xfId="13383"/>
    <cellStyle name="Normal 9 2 2 2 2 2 2 3 2 6" xfId="699"/>
    <cellStyle name="Normal 9 2 2 2 2 2 2 3 2 6 2" xfId="13386"/>
    <cellStyle name="Normal 9 2 2 2 2 2 2 3 2 7" xfId="700"/>
    <cellStyle name="Normal 9 2 2 2 2 2 2 3 2 7 2" xfId="13387"/>
    <cellStyle name="Normal 9 2 2 2 2 2 2 3 2 8" xfId="10164"/>
    <cellStyle name="Normal 9 2 2 2 2 2 2 3 2 8 2" xfId="17149"/>
    <cellStyle name="Normal 9 2 2 2 2 2 2 3 2 9" xfId="13373"/>
    <cellStyle name="Normal 9 2 2 2 2 2 2 3 3" xfId="701"/>
    <cellStyle name="Normal 9 2 2 2 2 2 2 3 3 2" xfId="702"/>
    <cellStyle name="Normal 9 2 2 2 2 2 2 3 3 2 2" xfId="13389"/>
    <cellStyle name="Normal 9 2 2 2 2 2 2 3 3 3" xfId="703"/>
    <cellStyle name="Normal 9 2 2 2 2 2 2 3 3 3 2" xfId="13390"/>
    <cellStyle name="Normal 9 2 2 2 2 2 2 3 3 4" xfId="10428"/>
    <cellStyle name="Normal 9 2 2 2 2 2 2 3 3 4 2" xfId="17413"/>
    <cellStyle name="Normal 9 2 2 2 2 2 2 3 3 5" xfId="13388"/>
    <cellStyle name="Normal 9 2 2 2 2 2 2 3 4" xfId="704"/>
    <cellStyle name="Normal 9 2 2 2 2 2 2 3 4 2" xfId="705"/>
    <cellStyle name="Normal 9 2 2 2 2 2 2 3 4 2 2" xfId="13392"/>
    <cellStyle name="Normal 9 2 2 2 2 2 2 3 4 3" xfId="706"/>
    <cellStyle name="Normal 9 2 2 2 2 2 2 3 4 3 2" xfId="13393"/>
    <cellStyle name="Normal 9 2 2 2 2 2 2 3 4 4" xfId="11065"/>
    <cellStyle name="Normal 9 2 2 2 2 2 2 3 4 4 2" xfId="18043"/>
    <cellStyle name="Normal 9 2 2 2 2 2 2 3 4 5" xfId="13391"/>
    <cellStyle name="Normal 9 2 2 2 2 2 2 3 5" xfId="707"/>
    <cellStyle name="Normal 9 2 2 2 2 2 2 3 5 2" xfId="708"/>
    <cellStyle name="Normal 9 2 2 2 2 2 2 3 5 2 2" xfId="13395"/>
    <cellStyle name="Normal 9 2 2 2 2 2 2 3 5 3" xfId="709"/>
    <cellStyle name="Normal 9 2 2 2 2 2 2 3 5 3 2" xfId="13396"/>
    <cellStyle name="Normal 9 2 2 2 2 2 2 3 5 4" xfId="11695"/>
    <cellStyle name="Normal 9 2 2 2 2 2 2 3 5 4 2" xfId="18673"/>
    <cellStyle name="Normal 9 2 2 2 2 2 2 3 5 5" xfId="13394"/>
    <cellStyle name="Normal 9 2 2 2 2 2 2 3 6" xfId="710"/>
    <cellStyle name="Normal 9 2 2 2 2 2 2 3 6 2" xfId="711"/>
    <cellStyle name="Normal 9 2 2 2 2 2 2 3 6 2 2" xfId="13398"/>
    <cellStyle name="Normal 9 2 2 2 2 2 2 3 6 3" xfId="712"/>
    <cellStyle name="Normal 9 2 2 2 2 2 2 3 6 3 2" xfId="13399"/>
    <cellStyle name="Normal 9 2 2 2 2 2 2 3 6 4" xfId="12325"/>
    <cellStyle name="Normal 9 2 2 2 2 2 2 3 6 4 2" xfId="19303"/>
    <cellStyle name="Normal 9 2 2 2 2 2 2 3 6 5" xfId="13397"/>
    <cellStyle name="Normal 9 2 2 2 2 2 2 3 7" xfId="713"/>
    <cellStyle name="Normal 9 2 2 2 2 2 2 3 7 2" xfId="13400"/>
    <cellStyle name="Normal 9 2 2 2 2 2 2 3 8" xfId="714"/>
    <cellStyle name="Normal 9 2 2 2 2 2 2 3 8 2" xfId="13401"/>
    <cellStyle name="Normal 9 2 2 2 2 2 2 3 9" xfId="9898"/>
    <cellStyle name="Normal 9 2 2 2 2 2 2 3 9 2" xfId="16884"/>
    <cellStyle name="Normal 9 2 2 2 2 2 2 4" xfId="715"/>
    <cellStyle name="Normal 9 2 2 2 2 2 2 4 10" xfId="19925"/>
    <cellStyle name="Normal 9 2 2 2 2 2 2 4 2" xfId="716"/>
    <cellStyle name="Normal 9 2 2 2 2 2 2 4 2 2" xfId="717"/>
    <cellStyle name="Normal 9 2 2 2 2 2 2 4 2 2 2" xfId="13404"/>
    <cellStyle name="Normal 9 2 2 2 2 2 2 4 2 3" xfId="718"/>
    <cellStyle name="Normal 9 2 2 2 2 2 2 4 2 3 2" xfId="13405"/>
    <cellStyle name="Normal 9 2 2 2 2 2 2 4 2 4" xfId="10561"/>
    <cellStyle name="Normal 9 2 2 2 2 2 2 4 2 4 2" xfId="17546"/>
    <cellStyle name="Normal 9 2 2 2 2 2 2 4 2 5" xfId="13403"/>
    <cellStyle name="Normal 9 2 2 2 2 2 2 4 3" xfId="719"/>
    <cellStyle name="Normal 9 2 2 2 2 2 2 4 3 2" xfId="720"/>
    <cellStyle name="Normal 9 2 2 2 2 2 2 4 3 2 2" xfId="13407"/>
    <cellStyle name="Normal 9 2 2 2 2 2 2 4 3 3" xfId="721"/>
    <cellStyle name="Normal 9 2 2 2 2 2 2 4 3 3 2" xfId="13408"/>
    <cellStyle name="Normal 9 2 2 2 2 2 2 4 3 4" xfId="11198"/>
    <cellStyle name="Normal 9 2 2 2 2 2 2 4 3 4 2" xfId="18176"/>
    <cellStyle name="Normal 9 2 2 2 2 2 2 4 3 5" xfId="13406"/>
    <cellStyle name="Normal 9 2 2 2 2 2 2 4 4" xfId="722"/>
    <cellStyle name="Normal 9 2 2 2 2 2 2 4 4 2" xfId="723"/>
    <cellStyle name="Normal 9 2 2 2 2 2 2 4 4 2 2" xfId="13410"/>
    <cellStyle name="Normal 9 2 2 2 2 2 2 4 4 3" xfId="724"/>
    <cellStyle name="Normal 9 2 2 2 2 2 2 4 4 3 2" xfId="13411"/>
    <cellStyle name="Normal 9 2 2 2 2 2 2 4 4 4" xfId="11828"/>
    <cellStyle name="Normal 9 2 2 2 2 2 2 4 4 4 2" xfId="18806"/>
    <cellStyle name="Normal 9 2 2 2 2 2 2 4 4 5" xfId="13409"/>
    <cellStyle name="Normal 9 2 2 2 2 2 2 4 5" xfId="725"/>
    <cellStyle name="Normal 9 2 2 2 2 2 2 4 5 2" xfId="726"/>
    <cellStyle name="Normal 9 2 2 2 2 2 2 4 5 2 2" xfId="13413"/>
    <cellStyle name="Normal 9 2 2 2 2 2 2 4 5 3" xfId="727"/>
    <cellStyle name="Normal 9 2 2 2 2 2 2 4 5 3 2" xfId="13414"/>
    <cellStyle name="Normal 9 2 2 2 2 2 2 4 5 4" xfId="12458"/>
    <cellStyle name="Normal 9 2 2 2 2 2 2 4 5 4 2" xfId="19436"/>
    <cellStyle name="Normal 9 2 2 2 2 2 2 4 5 5" xfId="13412"/>
    <cellStyle name="Normal 9 2 2 2 2 2 2 4 6" xfId="728"/>
    <cellStyle name="Normal 9 2 2 2 2 2 2 4 6 2" xfId="13415"/>
    <cellStyle name="Normal 9 2 2 2 2 2 2 4 7" xfId="729"/>
    <cellStyle name="Normal 9 2 2 2 2 2 2 4 7 2" xfId="13416"/>
    <cellStyle name="Normal 9 2 2 2 2 2 2 4 8" xfId="10032"/>
    <cellStyle name="Normal 9 2 2 2 2 2 2 4 8 2" xfId="17017"/>
    <cellStyle name="Normal 9 2 2 2 2 2 2 4 9" xfId="13402"/>
    <cellStyle name="Normal 9 2 2 2 2 2 2 5" xfId="730"/>
    <cellStyle name="Normal 9 2 2 2 2 2 2 5 2" xfId="731"/>
    <cellStyle name="Normal 9 2 2 2 2 2 2 5 2 2" xfId="732"/>
    <cellStyle name="Normal 9 2 2 2 2 2 2 5 2 2 2" xfId="13419"/>
    <cellStyle name="Normal 9 2 2 2 2 2 2 5 2 3" xfId="733"/>
    <cellStyle name="Normal 9 2 2 2 2 2 2 5 2 3 2" xfId="13420"/>
    <cellStyle name="Normal 9 2 2 2 2 2 2 5 2 4" xfId="11434"/>
    <cellStyle name="Normal 9 2 2 2 2 2 2 5 2 4 2" xfId="18412"/>
    <cellStyle name="Normal 9 2 2 2 2 2 2 5 2 5" xfId="13418"/>
    <cellStyle name="Normal 9 2 2 2 2 2 2 5 3" xfId="734"/>
    <cellStyle name="Normal 9 2 2 2 2 2 2 5 3 2" xfId="735"/>
    <cellStyle name="Normal 9 2 2 2 2 2 2 5 3 2 2" xfId="13422"/>
    <cellStyle name="Normal 9 2 2 2 2 2 2 5 3 3" xfId="736"/>
    <cellStyle name="Normal 9 2 2 2 2 2 2 5 3 3 2" xfId="13423"/>
    <cellStyle name="Normal 9 2 2 2 2 2 2 5 3 4" xfId="12064"/>
    <cellStyle name="Normal 9 2 2 2 2 2 2 5 3 4 2" xfId="19042"/>
    <cellStyle name="Normal 9 2 2 2 2 2 2 5 3 5" xfId="13421"/>
    <cellStyle name="Normal 9 2 2 2 2 2 2 5 4" xfId="737"/>
    <cellStyle name="Normal 9 2 2 2 2 2 2 5 4 2" xfId="738"/>
    <cellStyle name="Normal 9 2 2 2 2 2 2 5 4 2 2" xfId="13425"/>
    <cellStyle name="Normal 9 2 2 2 2 2 2 5 4 3" xfId="739"/>
    <cellStyle name="Normal 9 2 2 2 2 2 2 5 4 3 2" xfId="13426"/>
    <cellStyle name="Normal 9 2 2 2 2 2 2 5 4 4" xfId="12697"/>
    <cellStyle name="Normal 9 2 2 2 2 2 2 5 4 4 2" xfId="19672"/>
    <cellStyle name="Normal 9 2 2 2 2 2 2 5 4 5" xfId="13424"/>
    <cellStyle name="Normal 9 2 2 2 2 2 2 5 5" xfId="740"/>
    <cellStyle name="Normal 9 2 2 2 2 2 2 5 5 2" xfId="13427"/>
    <cellStyle name="Normal 9 2 2 2 2 2 2 5 6" xfId="741"/>
    <cellStyle name="Normal 9 2 2 2 2 2 2 5 6 2" xfId="13428"/>
    <cellStyle name="Normal 9 2 2 2 2 2 2 5 7" xfId="10800"/>
    <cellStyle name="Normal 9 2 2 2 2 2 2 5 7 2" xfId="17782"/>
    <cellStyle name="Normal 9 2 2 2 2 2 2 5 8" xfId="13417"/>
    <cellStyle name="Normal 9 2 2 2 2 2 2 5 9" xfId="19926"/>
    <cellStyle name="Normal 9 2 2 2 2 2 2 6" xfId="742"/>
    <cellStyle name="Normal 9 2 2 2 2 2 2 6 2" xfId="743"/>
    <cellStyle name="Normal 9 2 2 2 2 2 2 6 2 2" xfId="744"/>
    <cellStyle name="Normal 9 2 2 2 2 2 2 6 2 2 2" xfId="13431"/>
    <cellStyle name="Normal 9 2 2 2 2 2 2 6 2 3" xfId="745"/>
    <cellStyle name="Normal 9 2 2 2 2 2 2 6 2 3 2" xfId="13432"/>
    <cellStyle name="Normal 9 2 2 2 2 2 2 6 2 4" xfId="12798"/>
    <cellStyle name="Normal 9 2 2 2 2 2 2 6 2 4 2" xfId="19773"/>
    <cellStyle name="Normal 9 2 2 2 2 2 2 6 2 5" xfId="13430"/>
    <cellStyle name="Normal 9 2 2 2 2 2 2 6 3" xfId="746"/>
    <cellStyle name="Normal 9 2 2 2 2 2 2 6 3 2" xfId="13433"/>
    <cellStyle name="Normal 9 2 2 2 2 2 2 6 4" xfId="747"/>
    <cellStyle name="Normal 9 2 2 2 2 2 2 6 4 2" xfId="13434"/>
    <cellStyle name="Normal 9 2 2 2 2 2 2 6 5" xfId="10296"/>
    <cellStyle name="Normal 9 2 2 2 2 2 2 6 5 2" xfId="17281"/>
    <cellStyle name="Normal 9 2 2 2 2 2 2 6 6" xfId="13429"/>
    <cellStyle name="Normal 9 2 2 2 2 2 2 6 7" xfId="19927"/>
    <cellStyle name="Normal 9 2 2 2 2 2 2 7" xfId="748"/>
    <cellStyle name="Normal 9 2 2 2 2 2 2 7 2" xfId="749"/>
    <cellStyle name="Normal 9 2 2 2 2 2 2 7 2 2" xfId="13436"/>
    <cellStyle name="Normal 9 2 2 2 2 2 2 7 3" xfId="750"/>
    <cellStyle name="Normal 9 2 2 2 2 2 2 7 3 2" xfId="13437"/>
    <cellStyle name="Normal 9 2 2 2 2 2 2 7 4" xfId="10933"/>
    <cellStyle name="Normal 9 2 2 2 2 2 2 7 4 2" xfId="17911"/>
    <cellStyle name="Normal 9 2 2 2 2 2 2 7 5" xfId="13435"/>
    <cellStyle name="Normal 9 2 2 2 2 2 2 8" xfId="751"/>
    <cellStyle name="Normal 9 2 2 2 2 2 2 8 2" xfId="752"/>
    <cellStyle name="Normal 9 2 2 2 2 2 2 8 2 2" xfId="13439"/>
    <cellStyle name="Normal 9 2 2 2 2 2 2 8 3" xfId="753"/>
    <cellStyle name="Normal 9 2 2 2 2 2 2 8 3 2" xfId="13440"/>
    <cellStyle name="Normal 9 2 2 2 2 2 2 8 4" xfId="11563"/>
    <cellStyle name="Normal 9 2 2 2 2 2 2 8 4 2" xfId="18541"/>
    <cellStyle name="Normal 9 2 2 2 2 2 2 8 5" xfId="13438"/>
    <cellStyle name="Normal 9 2 2 2 2 2 2 9" xfId="754"/>
    <cellStyle name="Normal 9 2 2 2 2 2 2 9 2" xfId="755"/>
    <cellStyle name="Normal 9 2 2 2 2 2 2 9 2 2" xfId="13442"/>
    <cellStyle name="Normal 9 2 2 2 2 2 2 9 3" xfId="756"/>
    <cellStyle name="Normal 9 2 2 2 2 2 2 9 3 2" xfId="13443"/>
    <cellStyle name="Normal 9 2 2 2 2 2 2 9 4" xfId="12193"/>
    <cellStyle name="Normal 9 2 2 2 2 2 2 9 4 2" xfId="19171"/>
    <cellStyle name="Normal 9 2 2 2 2 2 2 9 5" xfId="13441"/>
    <cellStyle name="Normal 9 2 2 2 2 2 3" xfId="757"/>
    <cellStyle name="Normal 9 2 2 2 2 2 3 10" xfId="758"/>
    <cellStyle name="Normal 9 2 2 2 2 2 3 10 2" xfId="13445"/>
    <cellStyle name="Normal 9 2 2 2 2 2 3 11" xfId="9799"/>
    <cellStyle name="Normal 9 2 2 2 2 2 3 11 2" xfId="16785"/>
    <cellStyle name="Normal 9 2 2 2 2 2 3 12" xfId="13444"/>
    <cellStyle name="Normal 9 2 2 2 2 2 3 13" xfId="19928"/>
    <cellStyle name="Normal 9 2 2 2 2 2 3 2" xfId="759"/>
    <cellStyle name="Normal 9 2 2 2 2 2 3 2 10" xfId="13446"/>
    <cellStyle name="Normal 9 2 2 2 2 2 3 2 11" xfId="19929"/>
    <cellStyle name="Normal 9 2 2 2 2 2 3 2 2" xfId="760"/>
    <cellStyle name="Normal 9 2 2 2 2 2 3 2 2 10" xfId="19930"/>
    <cellStyle name="Normal 9 2 2 2 2 2 3 2 2 2" xfId="761"/>
    <cellStyle name="Normal 9 2 2 2 2 2 3 2 2 2 2" xfId="762"/>
    <cellStyle name="Normal 9 2 2 2 2 2 3 2 2 2 2 2" xfId="13449"/>
    <cellStyle name="Normal 9 2 2 2 2 2 3 2 2 2 3" xfId="763"/>
    <cellStyle name="Normal 9 2 2 2 2 2 3 2 2 2 3 2" xfId="13450"/>
    <cellStyle name="Normal 9 2 2 2 2 2 3 2 2 2 4" xfId="10726"/>
    <cellStyle name="Normal 9 2 2 2 2 2 3 2 2 2 4 2" xfId="17711"/>
    <cellStyle name="Normal 9 2 2 2 2 2 3 2 2 2 5" xfId="13448"/>
    <cellStyle name="Normal 9 2 2 2 2 2 3 2 2 3" xfId="764"/>
    <cellStyle name="Normal 9 2 2 2 2 2 3 2 2 3 2" xfId="765"/>
    <cellStyle name="Normal 9 2 2 2 2 2 3 2 2 3 2 2" xfId="13452"/>
    <cellStyle name="Normal 9 2 2 2 2 2 3 2 2 3 3" xfId="766"/>
    <cellStyle name="Normal 9 2 2 2 2 2 3 2 2 3 3 2" xfId="13453"/>
    <cellStyle name="Normal 9 2 2 2 2 2 3 2 2 3 4" xfId="11363"/>
    <cellStyle name="Normal 9 2 2 2 2 2 3 2 2 3 4 2" xfId="18341"/>
    <cellStyle name="Normal 9 2 2 2 2 2 3 2 2 3 5" xfId="13451"/>
    <cellStyle name="Normal 9 2 2 2 2 2 3 2 2 4" xfId="767"/>
    <cellStyle name="Normal 9 2 2 2 2 2 3 2 2 4 2" xfId="768"/>
    <cellStyle name="Normal 9 2 2 2 2 2 3 2 2 4 2 2" xfId="13455"/>
    <cellStyle name="Normal 9 2 2 2 2 2 3 2 2 4 3" xfId="769"/>
    <cellStyle name="Normal 9 2 2 2 2 2 3 2 2 4 3 2" xfId="13456"/>
    <cellStyle name="Normal 9 2 2 2 2 2 3 2 2 4 4" xfId="11993"/>
    <cellStyle name="Normal 9 2 2 2 2 2 3 2 2 4 4 2" xfId="18971"/>
    <cellStyle name="Normal 9 2 2 2 2 2 3 2 2 4 5" xfId="13454"/>
    <cellStyle name="Normal 9 2 2 2 2 2 3 2 2 5" xfId="770"/>
    <cellStyle name="Normal 9 2 2 2 2 2 3 2 2 5 2" xfId="771"/>
    <cellStyle name="Normal 9 2 2 2 2 2 3 2 2 5 2 2" xfId="13458"/>
    <cellStyle name="Normal 9 2 2 2 2 2 3 2 2 5 3" xfId="772"/>
    <cellStyle name="Normal 9 2 2 2 2 2 3 2 2 5 3 2" xfId="13459"/>
    <cellStyle name="Normal 9 2 2 2 2 2 3 2 2 5 4" xfId="12623"/>
    <cellStyle name="Normal 9 2 2 2 2 2 3 2 2 5 4 2" xfId="19601"/>
    <cellStyle name="Normal 9 2 2 2 2 2 3 2 2 5 5" xfId="13457"/>
    <cellStyle name="Normal 9 2 2 2 2 2 3 2 2 6" xfId="773"/>
    <cellStyle name="Normal 9 2 2 2 2 2 3 2 2 6 2" xfId="13460"/>
    <cellStyle name="Normal 9 2 2 2 2 2 3 2 2 7" xfId="774"/>
    <cellStyle name="Normal 9 2 2 2 2 2 3 2 2 7 2" xfId="13461"/>
    <cellStyle name="Normal 9 2 2 2 2 2 3 2 2 8" xfId="10197"/>
    <cellStyle name="Normal 9 2 2 2 2 2 3 2 2 8 2" xfId="17182"/>
    <cellStyle name="Normal 9 2 2 2 2 2 3 2 2 9" xfId="13447"/>
    <cellStyle name="Normal 9 2 2 2 2 2 3 2 3" xfId="775"/>
    <cellStyle name="Normal 9 2 2 2 2 2 3 2 3 2" xfId="776"/>
    <cellStyle name="Normal 9 2 2 2 2 2 3 2 3 2 2" xfId="13463"/>
    <cellStyle name="Normal 9 2 2 2 2 2 3 2 3 3" xfId="777"/>
    <cellStyle name="Normal 9 2 2 2 2 2 3 2 3 3 2" xfId="13464"/>
    <cellStyle name="Normal 9 2 2 2 2 2 3 2 3 4" xfId="10461"/>
    <cellStyle name="Normal 9 2 2 2 2 2 3 2 3 4 2" xfId="17446"/>
    <cellStyle name="Normal 9 2 2 2 2 2 3 2 3 5" xfId="13462"/>
    <cellStyle name="Normal 9 2 2 2 2 2 3 2 4" xfId="778"/>
    <cellStyle name="Normal 9 2 2 2 2 2 3 2 4 2" xfId="779"/>
    <cellStyle name="Normal 9 2 2 2 2 2 3 2 4 2 2" xfId="13466"/>
    <cellStyle name="Normal 9 2 2 2 2 2 3 2 4 3" xfId="780"/>
    <cellStyle name="Normal 9 2 2 2 2 2 3 2 4 3 2" xfId="13467"/>
    <cellStyle name="Normal 9 2 2 2 2 2 3 2 4 4" xfId="11098"/>
    <cellStyle name="Normal 9 2 2 2 2 2 3 2 4 4 2" xfId="18076"/>
    <cellStyle name="Normal 9 2 2 2 2 2 3 2 4 5" xfId="13465"/>
    <cellStyle name="Normal 9 2 2 2 2 2 3 2 5" xfId="781"/>
    <cellStyle name="Normal 9 2 2 2 2 2 3 2 5 2" xfId="782"/>
    <cellStyle name="Normal 9 2 2 2 2 2 3 2 5 2 2" xfId="13469"/>
    <cellStyle name="Normal 9 2 2 2 2 2 3 2 5 3" xfId="783"/>
    <cellStyle name="Normal 9 2 2 2 2 2 3 2 5 3 2" xfId="13470"/>
    <cellStyle name="Normal 9 2 2 2 2 2 3 2 5 4" xfId="11728"/>
    <cellStyle name="Normal 9 2 2 2 2 2 3 2 5 4 2" xfId="18706"/>
    <cellStyle name="Normal 9 2 2 2 2 2 3 2 5 5" xfId="13468"/>
    <cellStyle name="Normal 9 2 2 2 2 2 3 2 6" xfId="784"/>
    <cellStyle name="Normal 9 2 2 2 2 2 3 2 6 2" xfId="785"/>
    <cellStyle name="Normal 9 2 2 2 2 2 3 2 6 2 2" xfId="13472"/>
    <cellStyle name="Normal 9 2 2 2 2 2 3 2 6 3" xfId="786"/>
    <cellStyle name="Normal 9 2 2 2 2 2 3 2 6 3 2" xfId="13473"/>
    <cellStyle name="Normal 9 2 2 2 2 2 3 2 6 4" xfId="12358"/>
    <cellStyle name="Normal 9 2 2 2 2 2 3 2 6 4 2" xfId="19336"/>
    <cellStyle name="Normal 9 2 2 2 2 2 3 2 6 5" xfId="13471"/>
    <cellStyle name="Normal 9 2 2 2 2 2 3 2 7" xfId="787"/>
    <cellStyle name="Normal 9 2 2 2 2 2 3 2 7 2" xfId="13474"/>
    <cellStyle name="Normal 9 2 2 2 2 2 3 2 8" xfId="788"/>
    <cellStyle name="Normal 9 2 2 2 2 2 3 2 8 2" xfId="13475"/>
    <cellStyle name="Normal 9 2 2 2 2 2 3 2 9" xfId="9931"/>
    <cellStyle name="Normal 9 2 2 2 2 2 3 2 9 2" xfId="16917"/>
    <cellStyle name="Normal 9 2 2 2 2 2 3 3" xfId="789"/>
    <cellStyle name="Normal 9 2 2 2 2 2 3 3 10" xfId="19931"/>
    <cellStyle name="Normal 9 2 2 2 2 2 3 3 2" xfId="790"/>
    <cellStyle name="Normal 9 2 2 2 2 2 3 3 2 2" xfId="791"/>
    <cellStyle name="Normal 9 2 2 2 2 2 3 3 2 2 2" xfId="13478"/>
    <cellStyle name="Normal 9 2 2 2 2 2 3 3 2 3" xfId="792"/>
    <cellStyle name="Normal 9 2 2 2 2 2 3 3 2 3 2" xfId="13479"/>
    <cellStyle name="Normal 9 2 2 2 2 2 3 3 2 4" xfId="10594"/>
    <cellStyle name="Normal 9 2 2 2 2 2 3 3 2 4 2" xfId="17579"/>
    <cellStyle name="Normal 9 2 2 2 2 2 3 3 2 5" xfId="13477"/>
    <cellStyle name="Normal 9 2 2 2 2 2 3 3 3" xfId="793"/>
    <cellStyle name="Normal 9 2 2 2 2 2 3 3 3 2" xfId="794"/>
    <cellStyle name="Normal 9 2 2 2 2 2 3 3 3 2 2" xfId="13481"/>
    <cellStyle name="Normal 9 2 2 2 2 2 3 3 3 3" xfId="795"/>
    <cellStyle name="Normal 9 2 2 2 2 2 3 3 3 3 2" xfId="13482"/>
    <cellStyle name="Normal 9 2 2 2 2 2 3 3 3 4" xfId="11231"/>
    <cellStyle name="Normal 9 2 2 2 2 2 3 3 3 4 2" xfId="18209"/>
    <cellStyle name="Normal 9 2 2 2 2 2 3 3 3 5" xfId="13480"/>
    <cellStyle name="Normal 9 2 2 2 2 2 3 3 4" xfId="796"/>
    <cellStyle name="Normal 9 2 2 2 2 2 3 3 4 2" xfId="797"/>
    <cellStyle name="Normal 9 2 2 2 2 2 3 3 4 2 2" xfId="13484"/>
    <cellStyle name="Normal 9 2 2 2 2 2 3 3 4 3" xfId="798"/>
    <cellStyle name="Normal 9 2 2 2 2 2 3 3 4 3 2" xfId="13485"/>
    <cellStyle name="Normal 9 2 2 2 2 2 3 3 4 4" xfId="11861"/>
    <cellStyle name="Normal 9 2 2 2 2 2 3 3 4 4 2" xfId="18839"/>
    <cellStyle name="Normal 9 2 2 2 2 2 3 3 4 5" xfId="13483"/>
    <cellStyle name="Normal 9 2 2 2 2 2 3 3 5" xfId="799"/>
    <cellStyle name="Normal 9 2 2 2 2 2 3 3 5 2" xfId="800"/>
    <cellStyle name="Normal 9 2 2 2 2 2 3 3 5 2 2" xfId="13487"/>
    <cellStyle name="Normal 9 2 2 2 2 2 3 3 5 3" xfId="801"/>
    <cellStyle name="Normal 9 2 2 2 2 2 3 3 5 3 2" xfId="13488"/>
    <cellStyle name="Normal 9 2 2 2 2 2 3 3 5 4" xfId="12491"/>
    <cellStyle name="Normal 9 2 2 2 2 2 3 3 5 4 2" xfId="19469"/>
    <cellStyle name="Normal 9 2 2 2 2 2 3 3 5 5" xfId="13486"/>
    <cellStyle name="Normal 9 2 2 2 2 2 3 3 6" xfId="802"/>
    <cellStyle name="Normal 9 2 2 2 2 2 3 3 6 2" xfId="13489"/>
    <cellStyle name="Normal 9 2 2 2 2 2 3 3 7" xfId="803"/>
    <cellStyle name="Normal 9 2 2 2 2 2 3 3 7 2" xfId="13490"/>
    <cellStyle name="Normal 9 2 2 2 2 2 3 3 8" xfId="10065"/>
    <cellStyle name="Normal 9 2 2 2 2 2 3 3 8 2" xfId="17050"/>
    <cellStyle name="Normal 9 2 2 2 2 2 3 3 9" xfId="13476"/>
    <cellStyle name="Normal 9 2 2 2 2 2 3 4" xfId="804"/>
    <cellStyle name="Normal 9 2 2 2 2 2 3 4 2" xfId="805"/>
    <cellStyle name="Normal 9 2 2 2 2 2 3 4 2 2" xfId="806"/>
    <cellStyle name="Normal 9 2 2 2 2 2 3 4 2 2 2" xfId="13493"/>
    <cellStyle name="Normal 9 2 2 2 2 2 3 4 2 3" xfId="807"/>
    <cellStyle name="Normal 9 2 2 2 2 2 3 4 2 3 2" xfId="13494"/>
    <cellStyle name="Normal 9 2 2 2 2 2 3 4 2 4" xfId="11435"/>
    <cellStyle name="Normal 9 2 2 2 2 2 3 4 2 4 2" xfId="18413"/>
    <cellStyle name="Normal 9 2 2 2 2 2 3 4 2 5" xfId="13492"/>
    <cellStyle name="Normal 9 2 2 2 2 2 3 4 3" xfId="808"/>
    <cellStyle name="Normal 9 2 2 2 2 2 3 4 3 2" xfId="809"/>
    <cellStyle name="Normal 9 2 2 2 2 2 3 4 3 2 2" xfId="13496"/>
    <cellStyle name="Normal 9 2 2 2 2 2 3 4 3 3" xfId="810"/>
    <cellStyle name="Normal 9 2 2 2 2 2 3 4 3 3 2" xfId="13497"/>
    <cellStyle name="Normal 9 2 2 2 2 2 3 4 3 4" xfId="12065"/>
    <cellStyle name="Normal 9 2 2 2 2 2 3 4 3 4 2" xfId="19043"/>
    <cellStyle name="Normal 9 2 2 2 2 2 3 4 3 5" xfId="13495"/>
    <cellStyle name="Normal 9 2 2 2 2 2 3 4 4" xfId="811"/>
    <cellStyle name="Normal 9 2 2 2 2 2 3 4 4 2" xfId="812"/>
    <cellStyle name="Normal 9 2 2 2 2 2 3 4 4 2 2" xfId="13499"/>
    <cellStyle name="Normal 9 2 2 2 2 2 3 4 4 3" xfId="813"/>
    <cellStyle name="Normal 9 2 2 2 2 2 3 4 4 3 2" xfId="13500"/>
    <cellStyle name="Normal 9 2 2 2 2 2 3 4 4 4" xfId="12698"/>
    <cellStyle name="Normal 9 2 2 2 2 2 3 4 4 4 2" xfId="19673"/>
    <cellStyle name="Normal 9 2 2 2 2 2 3 4 4 5" xfId="13498"/>
    <cellStyle name="Normal 9 2 2 2 2 2 3 4 5" xfId="814"/>
    <cellStyle name="Normal 9 2 2 2 2 2 3 4 5 2" xfId="13501"/>
    <cellStyle name="Normal 9 2 2 2 2 2 3 4 6" xfId="815"/>
    <cellStyle name="Normal 9 2 2 2 2 2 3 4 6 2" xfId="13502"/>
    <cellStyle name="Normal 9 2 2 2 2 2 3 4 7" xfId="10801"/>
    <cellStyle name="Normal 9 2 2 2 2 2 3 4 7 2" xfId="17783"/>
    <cellStyle name="Normal 9 2 2 2 2 2 3 4 8" xfId="13491"/>
    <cellStyle name="Normal 9 2 2 2 2 2 3 4 9" xfId="19932"/>
    <cellStyle name="Normal 9 2 2 2 2 2 3 5" xfId="816"/>
    <cellStyle name="Normal 9 2 2 2 2 2 3 5 2" xfId="817"/>
    <cellStyle name="Normal 9 2 2 2 2 2 3 5 2 2" xfId="818"/>
    <cellStyle name="Normal 9 2 2 2 2 2 3 5 2 2 2" xfId="13505"/>
    <cellStyle name="Normal 9 2 2 2 2 2 3 5 2 3" xfId="819"/>
    <cellStyle name="Normal 9 2 2 2 2 2 3 5 2 3 2" xfId="13506"/>
    <cellStyle name="Normal 9 2 2 2 2 2 3 5 2 4" xfId="12799"/>
    <cellStyle name="Normal 9 2 2 2 2 2 3 5 2 4 2" xfId="19774"/>
    <cellStyle name="Normal 9 2 2 2 2 2 3 5 2 5" xfId="13504"/>
    <cellStyle name="Normal 9 2 2 2 2 2 3 5 3" xfId="820"/>
    <cellStyle name="Normal 9 2 2 2 2 2 3 5 3 2" xfId="13507"/>
    <cellStyle name="Normal 9 2 2 2 2 2 3 5 4" xfId="821"/>
    <cellStyle name="Normal 9 2 2 2 2 2 3 5 4 2" xfId="13508"/>
    <cellStyle name="Normal 9 2 2 2 2 2 3 5 5" xfId="10329"/>
    <cellStyle name="Normal 9 2 2 2 2 2 3 5 5 2" xfId="17314"/>
    <cellStyle name="Normal 9 2 2 2 2 2 3 5 6" xfId="13503"/>
    <cellStyle name="Normal 9 2 2 2 2 2 3 5 7" xfId="19933"/>
    <cellStyle name="Normal 9 2 2 2 2 2 3 6" xfId="822"/>
    <cellStyle name="Normal 9 2 2 2 2 2 3 6 2" xfId="823"/>
    <cellStyle name="Normal 9 2 2 2 2 2 3 6 2 2" xfId="13510"/>
    <cellStyle name="Normal 9 2 2 2 2 2 3 6 3" xfId="824"/>
    <cellStyle name="Normal 9 2 2 2 2 2 3 6 3 2" xfId="13511"/>
    <cellStyle name="Normal 9 2 2 2 2 2 3 6 4" xfId="10966"/>
    <cellStyle name="Normal 9 2 2 2 2 2 3 6 4 2" xfId="17944"/>
    <cellStyle name="Normal 9 2 2 2 2 2 3 6 5" xfId="13509"/>
    <cellStyle name="Normal 9 2 2 2 2 2 3 7" xfId="825"/>
    <cellStyle name="Normal 9 2 2 2 2 2 3 7 2" xfId="826"/>
    <cellStyle name="Normal 9 2 2 2 2 2 3 7 2 2" xfId="13513"/>
    <cellStyle name="Normal 9 2 2 2 2 2 3 7 3" xfId="827"/>
    <cellStyle name="Normal 9 2 2 2 2 2 3 7 3 2" xfId="13514"/>
    <cellStyle name="Normal 9 2 2 2 2 2 3 7 4" xfId="11596"/>
    <cellStyle name="Normal 9 2 2 2 2 2 3 7 4 2" xfId="18574"/>
    <cellStyle name="Normal 9 2 2 2 2 2 3 7 5" xfId="13512"/>
    <cellStyle name="Normal 9 2 2 2 2 2 3 8" xfId="828"/>
    <cellStyle name="Normal 9 2 2 2 2 2 3 8 2" xfId="829"/>
    <cellStyle name="Normal 9 2 2 2 2 2 3 8 2 2" xfId="13516"/>
    <cellStyle name="Normal 9 2 2 2 2 2 3 8 3" xfId="830"/>
    <cellStyle name="Normal 9 2 2 2 2 2 3 8 3 2" xfId="13517"/>
    <cellStyle name="Normal 9 2 2 2 2 2 3 8 4" xfId="12226"/>
    <cellStyle name="Normal 9 2 2 2 2 2 3 8 4 2" xfId="19204"/>
    <cellStyle name="Normal 9 2 2 2 2 2 3 8 5" xfId="13515"/>
    <cellStyle name="Normal 9 2 2 2 2 2 3 9" xfId="831"/>
    <cellStyle name="Normal 9 2 2 2 2 2 3 9 2" xfId="13518"/>
    <cellStyle name="Normal 9 2 2 2 2 2 4" xfId="832"/>
    <cellStyle name="Normal 9 2 2 2 2 2 4 10" xfId="13519"/>
    <cellStyle name="Normal 9 2 2 2 2 2 4 11" xfId="19934"/>
    <cellStyle name="Normal 9 2 2 2 2 2 4 2" xfId="833"/>
    <cellStyle name="Normal 9 2 2 2 2 2 4 2 10" xfId="19935"/>
    <cellStyle name="Normal 9 2 2 2 2 2 4 2 2" xfId="834"/>
    <cellStyle name="Normal 9 2 2 2 2 2 4 2 2 2" xfId="835"/>
    <cellStyle name="Normal 9 2 2 2 2 2 4 2 2 2 2" xfId="13522"/>
    <cellStyle name="Normal 9 2 2 2 2 2 4 2 2 3" xfId="836"/>
    <cellStyle name="Normal 9 2 2 2 2 2 4 2 2 3 2" xfId="13523"/>
    <cellStyle name="Normal 9 2 2 2 2 2 4 2 2 4" xfId="10660"/>
    <cellStyle name="Normal 9 2 2 2 2 2 4 2 2 4 2" xfId="17645"/>
    <cellStyle name="Normal 9 2 2 2 2 2 4 2 2 5" xfId="13521"/>
    <cellStyle name="Normal 9 2 2 2 2 2 4 2 3" xfId="837"/>
    <cellStyle name="Normal 9 2 2 2 2 2 4 2 3 2" xfId="838"/>
    <cellStyle name="Normal 9 2 2 2 2 2 4 2 3 2 2" xfId="13525"/>
    <cellStyle name="Normal 9 2 2 2 2 2 4 2 3 3" xfId="839"/>
    <cellStyle name="Normal 9 2 2 2 2 2 4 2 3 3 2" xfId="13526"/>
    <cellStyle name="Normal 9 2 2 2 2 2 4 2 3 4" xfId="11297"/>
    <cellStyle name="Normal 9 2 2 2 2 2 4 2 3 4 2" xfId="18275"/>
    <cellStyle name="Normal 9 2 2 2 2 2 4 2 3 5" xfId="13524"/>
    <cellStyle name="Normal 9 2 2 2 2 2 4 2 4" xfId="840"/>
    <cellStyle name="Normal 9 2 2 2 2 2 4 2 4 2" xfId="841"/>
    <cellStyle name="Normal 9 2 2 2 2 2 4 2 4 2 2" xfId="13528"/>
    <cellStyle name="Normal 9 2 2 2 2 2 4 2 4 3" xfId="842"/>
    <cellStyle name="Normal 9 2 2 2 2 2 4 2 4 3 2" xfId="13529"/>
    <cellStyle name="Normal 9 2 2 2 2 2 4 2 4 4" xfId="11927"/>
    <cellStyle name="Normal 9 2 2 2 2 2 4 2 4 4 2" xfId="18905"/>
    <cellStyle name="Normal 9 2 2 2 2 2 4 2 4 5" xfId="13527"/>
    <cellStyle name="Normal 9 2 2 2 2 2 4 2 5" xfId="843"/>
    <cellStyle name="Normal 9 2 2 2 2 2 4 2 5 2" xfId="844"/>
    <cellStyle name="Normal 9 2 2 2 2 2 4 2 5 2 2" xfId="13531"/>
    <cellStyle name="Normal 9 2 2 2 2 2 4 2 5 3" xfId="845"/>
    <cellStyle name="Normal 9 2 2 2 2 2 4 2 5 3 2" xfId="13532"/>
    <cellStyle name="Normal 9 2 2 2 2 2 4 2 5 4" xfId="12557"/>
    <cellStyle name="Normal 9 2 2 2 2 2 4 2 5 4 2" xfId="19535"/>
    <cellStyle name="Normal 9 2 2 2 2 2 4 2 5 5" xfId="13530"/>
    <cellStyle name="Normal 9 2 2 2 2 2 4 2 6" xfId="846"/>
    <cellStyle name="Normal 9 2 2 2 2 2 4 2 6 2" xfId="13533"/>
    <cellStyle name="Normal 9 2 2 2 2 2 4 2 7" xfId="847"/>
    <cellStyle name="Normal 9 2 2 2 2 2 4 2 7 2" xfId="13534"/>
    <cellStyle name="Normal 9 2 2 2 2 2 4 2 8" xfId="10131"/>
    <cellStyle name="Normal 9 2 2 2 2 2 4 2 8 2" xfId="17116"/>
    <cellStyle name="Normal 9 2 2 2 2 2 4 2 9" xfId="13520"/>
    <cellStyle name="Normal 9 2 2 2 2 2 4 3" xfId="848"/>
    <cellStyle name="Normal 9 2 2 2 2 2 4 3 2" xfId="849"/>
    <cellStyle name="Normal 9 2 2 2 2 2 4 3 2 2" xfId="13536"/>
    <cellStyle name="Normal 9 2 2 2 2 2 4 3 3" xfId="850"/>
    <cellStyle name="Normal 9 2 2 2 2 2 4 3 3 2" xfId="13537"/>
    <cellStyle name="Normal 9 2 2 2 2 2 4 3 4" xfId="10395"/>
    <cellStyle name="Normal 9 2 2 2 2 2 4 3 4 2" xfId="17380"/>
    <cellStyle name="Normal 9 2 2 2 2 2 4 3 5" xfId="13535"/>
    <cellStyle name="Normal 9 2 2 2 2 2 4 4" xfId="851"/>
    <cellStyle name="Normal 9 2 2 2 2 2 4 4 2" xfId="852"/>
    <cellStyle name="Normal 9 2 2 2 2 2 4 4 2 2" xfId="13539"/>
    <cellStyle name="Normal 9 2 2 2 2 2 4 4 3" xfId="853"/>
    <cellStyle name="Normal 9 2 2 2 2 2 4 4 3 2" xfId="13540"/>
    <cellStyle name="Normal 9 2 2 2 2 2 4 4 4" xfId="11032"/>
    <cellStyle name="Normal 9 2 2 2 2 2 4 4 4 2" xfId="18010"/>
    <cellStyle name="Normal 9 2 2 2 2 2 4 4 5" xfId="13538"/>
    <cellStyle name="Normal 9 2 2 2 2 2 4 5" xfId="854"/>
    <cellStyle name="Normal 9 2 2 2 2 2 4 5 2" xfId="855"/>
    <cellStyle name="Normal 9 2 2 2 2 2 4 5 2 2" xfId="13542"/>
    <cellStyle name="Normal 9 2 2 2 2 2 4 5 3" xfId="856"/>
    <cellStyle name="Normal 9 2 2 2 2 2 4 5 3 2" xfId="13543"/>
    <cellStyle name="Normal 9 2 2 2 2 2 4 5 4" xfId="11662"/>
    <cellStyle name="Normal 9 2 2 2 2 2 4 5 4 2" xfId="18640"/>
    <cellStyle name="Normal 9 2 2 2 2 2 4 5 5" xfId="13541"/>
    <cellStyle name="Normal 9 2 2 2 2 2 4 6" xfId="857"/>
    <cellStyle name="Normal 9 2 2 2 2 2 4 6 2" xfId="858"/>
    <cellStyle name="Normal 9 2 2 2 2 2 4 6 2 2" xfId="13545"/>
    <cellStyle name="Normal 9 2 2 2 2 2 4 6 3" xfId="859"/>
    <cellStyle name="Normal 9 2 2 2 2 2 4 6 3 2" xfId="13546"/>
    <cellStyle name="Normal 9 2 2 2 2 2 4 6 4" xfId="12292"/>
    <cellStyle name="Normal 9 2 2 2 2 2 4 6 4 2" xfId="19270"/>
    <cellStyle name="Normal 9 2 2 2 2 2 4 6 5" xfId="13544"/>
    <cellStyle name="Normal 9 2 2 2 2 2 4 7" xfId="860"/>
    <cellStyle name="Normal 9 2 2 2 2 2 4 7 2" xfId="13547"/>
    <cellStyle name="Normal 9 2 2 2 2 2 4 8" xfId="861"/>
    <cellStyle name="Normal 9 2 2 2 2 2 4 8 2" xfId="13548"/>
    <cellStyle name="Normal 9 2 2 2 2 2 4 9" xfId="9865"/>
    <cellStyle name="Normal 9 2 2 2 2 2 4 9 2" xfId="16851"/>
    <cellStyle name="Normal 9 2 2 2 2 2 5" xfId="862"/>
    <cellStyle name="Normal 9 2 2 2 2 2 5 10" xfId="19936"/>
    <cellStyle name="Normal 9 2 2 2 2 2 5 2" xfId="863"/>
    <cellStyle name="Normal 9 2 2 2 2 2 5 2 2" xfId="864"/>
    <cellStyle name="Normal 9 2 2 2 2 2 5 2 2 2" xfId="13551"/>
    <cellStyle name="Normal 9 2 2 2 2 2 5 2 3" xfId="865"/>
    <cellStyle name="Normal 9 2 2 2 2 2 5 2 3 2" xfId="13552"/>
    <cellStyle name="Normal 9 2 2 2 2 2 5 2 4" xfId="10528"/>
    <cellStyle name="Normal 9 2 2 2 2 2 5 2 4 2" xfId="17513"/>
    <cellStyle name="Normal 9 2 2 2 2 2 5 2 5" xfId="13550"/>
    <cellStyle name="Normal 9 2 2 2 2 2 5 3" xfId="866"/>
    <cellStyle name="Normal 9 2 2 2 2 2 5 3 2" xfId="867"/>
    <cellStyle name="Normal 9 2 2 2 2 2 5 3 2 2" xfId="13554"/>
    <cellStyle name="Normal 9 2 2 2 2 2 5 3 3" xfId="868"/>
    <cellStyle name="Normal 9 2 2 2 2 2 5 3 3 2" xfId="13555"/>
    <cellStyle name="Normal 9 2 2 2 2 2 5 3 4" xfId="11165"/>
    <cellStyle name="Normal 9 2 2 2 2 2 5 3 4 2" xfId="18143"/>
    <cellStyle name="Normal 9 2 2 2 2 2 5 3 5" xfId="13553"/>
    <cellStyle name="Normal 9 2 2 2 2 2 5 4" xfId="869"/>
    <cellStyle name="Normal 9 2 2 2 2 2 5 4 2" xfId="870"/>
    <cellStyle name="Normal 9 2 2 2 2 2 5 4 2 2" xfId="13557"/>
    <cellStyle name="Normal 9 2 2 2 2 2 5 4 3" xfId="871"/>
    <cellStyle name="Normal 9 2 2 2 2 2 5 4 3 2" xfId="13558"/>
    <cellStyle name="Normal 9 2 2 2 2 2 5 4 4" xfId="11795"/>
    <cellStyle name="Normal 9 2 2 2 2 2 5 4 4 2" xfId="18773"/>
    <cellStyle name="Normal 9 2 2 2 2 2 5 4 5" xfId="13556"/>
    <cellStyle name="Normal 9 2 2 2 2 2 5 5" xfId="872"/>
    <cellStyle name="Normal 9 2 2 2 2 2 5 5 2" xfId="873"/>
    <cellStyle name="Normal 9 2 2 2 2 2 5 5 2 2" xfId="13560"/>
    <cellStyle name="Normal 9 2 2 2 2 2 5 5 3" xfId="874"/>
    <cellStyle name="Normal 9 2 2 2 2 2 5 5 3 2" xfId="13561"/>
    <cellStyle name="Normal 9 2 2 2 2 2 5 5 4" xfId="12425"/>
    <cellStyle name="Normal 9 2 2 2 2 2 5 5 4 2" xfId="19403"/>
    <cellStyle name="Normal 9 2 2 2 2 2 5 5 5" xfId="13559"/>
    <cellStyle name="Normal 9 2 2 2 2 2 5 6" xfId="875"/>
    <cellStyle name="Normal 9 2 2 2 2 2 5 6 2" xfId="13562"/>
    <cellStyle name="Normal 9 2 2 2 2 2 5 7" xfId="876"/>
    <cellStyle name="Normal 9 2 2 2 2 2 5 7 2" xfId="13563"/>
    <cellStyle name="Normal 9 2 2 2 2 2 5 8" xfId="9999"/>
    <cellStyle name="Normal 9 2 2 2 2 2 5 8 2" xfId="16984"/>
    <cellStyle name="Normal 9 2 2 2 2 2 5 9" xfId="13549"/>
    <cellStyle name="Normal 9 2 2 2 2 2 6" xfId="877"/>
    <cellStyle name="Normal 9 2 2 2 2 2 6 2" xfId="878"/>
    <cellStyle name="Normal 9 2 2 2 2 2 6 2 2" xfId="879"/>
    <cellStyle name="Normal 9 2 2 2 2 2 6 2 2 2" xfId="13566"/>
    <cellStyle name="Normal 9 2 2 2 2 2 6 2 3" xfId="880"/>
    <cellStyle name="Normal 9 2 2 2 2 2 6 2 3 2" xfId="13567"/>
    <cellStyle name="Normal 9 2 2 2 2 2 6 2 4" xfId="11429"/>
    <cellStyle name="Normal 9 2 2 2 2 2 6 2 4 2" xfId="18407"/>
    <cellStyle name="Normal 9 2 2 2 2 2 6 2 5" xfId="13565"/>
    <cellStyle name="Normal 9 2 2 2 2 2 6 3" xfId="881"/>
    <cellStyle name="Normal 9 2 2 2 2 2 6 3 2" xfId="882"/>
    <cellStyle name="Normal 9 2 2 2 2 2 6 3 2 2" xfId="13569"/>
    <cellStyle name="Normal 9 2 2 2 2 2 6 3 3" xfId="883"/>
    <cellStyle name="Normal 9 2 2 2 2 2 6 3 3 2" xfId="13570"/>
    <cellStyle name="Normal 9 2 2 2 2 2 6 3 4" xfId="12059"/>
    <cellStyle name="Normal 9 2 2 2 2 2 6 3 4 2" xfId="19037"/>
    <cellStyle name="Normal 9 2 2 2 2 2 6 3 5" xfId="13568"/>
    <cellStyle name="Normal 9 2 2 2 2 2 6 4" xfId="884"/>
    <cellStyle name="Normal 9 2 2 2 2 2 6 4 2" xfId="885"/>
    <cellStyle name="Normal 9 2 2 2 2 2 6 4 2 2" xfId="13572"/>
    <cellStyle name="Normal 9 2 2 2 2 2 6 4 3" xfId="886"/>
    <cellStyle name="Normal 9 2 2 2 2 2 6 4 3 2" xfId="13573"/>
    <cellStyle name="Normal 9 2 2 2 2 2 6 4 4" xfId="12689"/>
    <cellStyle name="Normal 9 2 2 2 2 2 6 4 4 2" xfId="19667"/>
    <cellStyle name="Normal 9 2 2 2 2 2 6 4 5" xfId="13571"/>
    <cellStyle name="Normal 9 2 2 2 2 2 6 5" xfId="887"/>
    <cellStyle name="Normal 9 2 2 2 2 2 6 5 2" xfId="13574"/>
    <cellStyle name="Normal 9 2 2 2 2 2 6 6" xfId="888"/>
    <cellStyle name="Normal 9 2 2 2 2 2 6 6 2" xfId="13575"/>
    <cellStyle name="Normal 9 2 2 2 2 2 6 7" xfId="10792"/>
    <cellStyle name="Normal 9 2 2 2 2 2 6 7 2" xfId="17777"/>
    <cellStyle name="Normal 9 2 2 2 2 2 6 8" xfId="13564"/>
    <cellStyle name="Normal 9 2 2 2 2 2 6 9" xfId="19937"/>
    <cellStyle name="Normal 9 2 2 2 2 2 7" xfId="889"/>
    <cellStyle name="Normal 9 2 2 2 2 2 7 2" xfId="890"/>
    <cellStyle name="Normal 9 2 2 2 2 2 7 2 2" xfId="891"/>
    <cellStyle name="Normal 9 2 2 2 2 2 7 2 2 2" xfId="13578"/>
    <cellStyle name="Normal 9 2 2 2 2 2 7 2 3" xfId="892"/>
    <cellStyle name="Normal 9 2 2 2 2 2 7 2 3 2" xfId="13579"/>
    <cellStyle name="Normal 9 2 2 2 2 2 7 2 4" xfId="12793"/>
    <cellStyle name="Normal 9 2 2 2 2 2 7 2 4 2" xfId="19768"/>
    <cellStyle name="Normal 9 2 2 2 2 2 7 2 5" xfId="13577"/>
    <cellStyle name="Normal 9 2 2 2 2 2 7 3" xfId="893"/>
    <cellStyle name="Normal 9 2 2 2 2 2 7 3 2" xfId="13580"/>
    <cellStyle name="Normal 9 2 2 2 2 2 7 4" xfId="894"/>
    <cellStyle name="Normal 9 2 2 2 2 2 7 4 2" xfId="13581"/>
    <cellStyle name="Normal 9 2 2 2 2 2 7 5" xfId="10263"/>
    <cellStyle name="Normal 9 2 2 2 2 2 7 5 2" xfId="17248"/>
    <cellStyle name="Normal 9 2 2 2 2 2 7 6" xfId="13576"/>
    <cellStyle name="Normal 9 2 2 2 2 2 7 7" xfId="19938"/>
    <cellStyle name="Normal 9 2 2 2 2 2 8" xfId="895"/>
    <cellStyle name="Normal 9 2 2 2 2 2 8 2" xfId="896"/>
    <cellStyle name="Normal 9 2 2 2 2 2 8 2 2" xfId="13583"/>
    <cellStyle name="Normal 9 2 2 2 2 2 8 3" xfId="897"/>
    <cellStyle name="Normal 9 2 2 2 2 2 8 3 2" xfId="13584"/>
    <cellStyle name="Normal 9 2 2 2 2 2 8 4" xfId="10900"/>
    <cellStyle name="Normal 9 2 2 2 2 2 8 4 2" xfId="17878"/>
    <cellStyle name="Normal 9 2 2 2 2 2 8 5" xfId="13582"/>
    <cellStyle name="Normal 9 2 2 2 2 2 9" xfId="898"/>
    <cellStyle name="Normal 9 2 2 2 2 2 9 2" xfId="899"/>
    <cellStyle name="Normal 9 2 2 2 2 2 9 2 2" xfId="13586"/>
    <cellStyle name="Normal 9 2 2 2 2 2 9 3" xfId="900"/>
    <cellStyle name="Normal 9 2 2 2 2 2 9 3 2" xfId="13587"/>
    <cellStyle name="Normal 9 2 2 2 2 2 9 4" xfId="11530"/>
    <cellStyle name="Normal 9 2 2 2 2 2 9 4 2" xfId="18508"/>
    <cellStyle name="Normal 9 2 2 2 2 2 9 5" xfId="13585"/>
    <cellStyle name="Normal 9 2 2 2 2 3" xfId="901"/>
    <cellStyle name="Normal 9 2 2 2 2 3 10" xfId="902"/>
    <cellStyle name="Normal 9 2 2 2 2 3 10 2" xfId="13589"/>
    <cellStyle name="Normal 9 2 2 2 2 3 11" xfId="903"/>
    <cellStyle name="Normal 9 2 2 2 2 3 11 2" xfId="13590"/>
    <cellStyle name="Normal 9 2 2 2 2 3 12" xfId="9748"/>
    <cellStyle name="Normal 9 2 2 2 2 3 12 2" xfId="16735"/>
    <cellStyle name="Normal 9 2 2 2 2 3 13" xfId="13588"/>
    <cellStyle name="Normal 9 2 2 2 2 3 14" xfId="19939"/>
    <cellStyle name="Normal 9 2 2 2 2 3 2" xfId="904"/>
    <cellStyle name="Normal 9 2 2 2 2 3 2 10" xfId="9815"/>
    <cellStyle name="Normal 9 2 2 2 2 3 2 10 2" xfId="16801"/>
    <cellStyle name="Normal 9 2 2 2 2 3 2 11" xfId="13591"/>
    <cellStyle name="Normal 9 2 2 2 2 3 2 12" xfId="19940"/>
    <cellStyle name="Normal 9 2 2 2 2 3 2 2" xfId="905"/>
    <cellStyle name="Normal 9 2 2 2 2 3 2 2 10" xfId="13592"/>
    <cellStyle name="Normal 9 2 2 2 2 3 2 2 11" xfId="19941"/>
    <cellStyle name="Normal 9 2 2 2 2 3 2 2 2" xfId="906"/>
    <cellStyle name="Normal 9 2 2 2 2 3 2 2 2 10" xfId="19942"/>
    <cellStyle name="Normal 9 2 2 2 2 3 2 2 2 2" xfId="907"/>
    <cellStyle name="Normal 9 2 2 2 2 3 2 2 2 2 2" xfId="908"/>
    <cellStyle name="Normal 9 2 2 2 2 3 2 2 2 2 2 2" xfId="13595"/>
    <cellStyle name="Normal 9 2 2 2 2 3 2 2 2 2 3" xfId="909"/>
    <cellStyle name="Normal 9 2 2 2 2 3 2 2 2 2 3 2" xfId="13596"/>
    <cellStyle name="Normal 9 2 2 2 2 3 2 2 2 2 4" xfId="10742"/>
    <cellStyle name="Normal 9 2 2 2 2 3 2 2 2 2 4 2" xfId="17727"/>
    <cellStyle name="Normal 9 2 2 2 2 3 2 2 2 2 5" xfId="13594"/>
    <cellStyle name="Normal 9 2 2 2 2 3 2 2 2 3" xfId="910"/>
    <cellStyle name="Normal 9 2 2 2 2 3 2 2 2 3 2" xfId="911"/>
    <cellStyle name="Normal 9 2 2 2 2 3 2 2 2 3 2 2" xfId="13598"/>
    <cellStyle name="Normal 9 2 2 2 2 3 2 2 2 3 3" xfId="912"/>
    <cellStyle name="Normal 9 2 2 2 2 3 2 2 2 3 3 2" xfId="13599"/>
    <cellStyle name="Normal 9 2 2 2 2 3 2 2 2 3 4" xfId="11379"/>
    <cellStyle name="Normal 9 2 2 2 2 3 2 2 2 3 4 2" xfId="18357"/>
    <cellStyle name="Normal 9 2 2 2 2 3 2 2 2 3 5" xfId="13597"/>
    <cellStyle name="Normal 9 2 2 2 2 3 2 2 2 4" xfId="913"/>
    <cellStyle name="Normal 9 2 2 2 2 3 2 2 2 4 2" xfId="914"/>
    <cellStyle name="Normal 9 2 2 2 2 3 2 2 2 4 2 2" xfId="13601"/>
    <cellStyle name="Normal 9 2 2 2 2 3 2 2 2 4 3" xfId="915"/>
    <cellStyle name="Normal 9 2 2 2 2 3 2 2 2 4 3 2" xfId="13602"/>
    <cellStyle name="Normal 9 2 2 2 2 3 2 2 2 4 4" xfId="12009"/>
    <cellStyle name="Normal 9 2 2 2 2 3 2 2 2 4 4 2" xfId="18987"/>
    <cellStyle name="Normal 9 2 2 2 2 3 2 2 2 4 5" xfId="13600"/>
    <cellStyle name="Normal 9 2 2 2 2 3 2 2 2 5" xfId="916"/>
    <cellStyle name="Normal 9 2 2 2 2 3 2 2 2 5 2" xfId="917"/>
    <cellStyle name="Normal 9 2 2 2 2 3 2 2 2 5 2 2" xfId="13604"/>
    <cellStyle name="Normal 9 2 2 2 2 3 2 2 2 5 3" xfId="918"/>
    <cellStyle name="Normal 9 2 2 2 2 3 2 2 2 5 3 2" xfId="13605"/>
    <cellStyle name="Normal 9 2 2 2 2 3 2 2 2 5 4" xfId="12639"/>
    <cellStyle name="Normal 9 2 2 2 2 3 2 2 2 5 4 2" xfId="19617"/>
    <cellStyle name="Normal 9 2 2 2 2 3 2 2 2 5 5" xfId="13603"/>
    <cellStyle name="Normal 9 2 2 2 2 3 2 2 2 6" xfId="919"/>
    <cellStyle name="Normal 9 2 2 2 2 3 2 2 2 6 2" xfId="13606"/>
    <cellStyle name="Normal 9 2 2 2 2 3 2 2 2 7" xfId="920"/>
    <cellStyle name="Normal 9 2 2 2 2 3 2 2 2 7 2" xfId="13607"/>
    <cellStyle name="Normal 9 2 2 2 2 3 2 2 2 8" xfId="10213"/>
    <cellStyle name="Normal 9 2 2 2 2 3 2 2 2 8 2" xfId="17198"/>
    <cellStyle name="Normal 9 2 2 2 2 3 2 2 2 9" xfId="13593"/>
    <cellStyle name="Normal 9 2 2 2 2 3 2 2 3" xfId="921"/>
    <cellStyle name="Normal 9 2 2 2 2 3 2 2 3 2" xfId="922"/>
    <cellStyle name="Normal 9 2 2 2 2 3 2 2 3 2 2" xfId="13609"/>
    <cellStyle name="Normal 9 2 2 2 2 3 2 2 3 3" xfId="923"/>
    <cellStyle name="Normal 9 2 2 2 2 3 2 2 3 3 2" xfId="13610"/>
    <cellStyle name="Normal 9 2 2 2 2 3 2 2 3 4" xfId="10477"/>
    <cellStyle name="Normal 9 2 2 2 2 3 2 2 3 4 2" xfId="17462"/>
    <cellStyle name="Normal 9 2 2 2 2 3 2 2 3 5" xfId="13608"/>
    <cellStyle name="Normal 9 2 2 2 2 3 2 2 4" xfId="924"/>
    <cellStyle name="Normal 9 2 2 2 2 3 2 2 4 2" xfId="925"/>
    <cellStyle name="Normal 9 2 2 2 2 3 2 2 4 2 2" xfId="13612"/>
    <cellStyle name="Normal 9 2 2 2 2 3 2 2 4 3" xfId="926"/>
    <cellStyle name="Normal 9 2 2 2 2 3 2 2 4 3 2" xfId="13613"/>
    <cellStyle name="Normal 9 2 2 2 2 3 2 2 4 4" xfId="11114"/>
    <cellStyle name="Normal 9 2 2 2 2 3 2 2 4 4 2" xfId="18092"/>
    <cellStyle name="Normal 9 2 2 2 2 3 2 2 4 5" xfId="13611"/>
    <cellStyle name="Normal 9 2 2 2 2 3 2 2 5" xfId="927"/>
    <cellStyle name="Normal 9 2 2 2 2 3 2 2 5 2" xfId="928"/>
    <cellStyle name="Normal 9 2 2 2 2 3 2 2 5 2 2" xfId="13615"/>
    <cellStyle name="Normal 9 2 2 2 2 3 2 2 5 3" xfId="929"/>
    <cellStyle name="Normal 9 2 2 2 2 3 2 2 5 3 2" xfId="13616"/>
    <cellStyle name="Normal 9 2 2 2 2 3 2 2 5 4" xfId="11744"/>
    <cellStyle name="Normal 9 2 2 2 2 3 2 2 5 4 2" xfId="18722"/>
    <cellStyle name="Normal 9 2 2 2 2 3 2 2 5 5" xfId="13614"/>
    <cellStyle name="Normal 9 2 2 2 2 3 2 2 6" xfId="930"/>
    <cellStyle name="Normal 9 2 2 2 2 3 2 2 6 2" xfId="931"/>
    <cellStyle name="Normal 9 2 2 2 2 3 2 2 6 2 2" xfId="13618"/>
    <cellStyle name="Normal 9 2 2 2 2 3 2 2 6 3" xfId="932"/>
    <cellStyle name="Normal 9 2 2 2 2 3 2 2 6 3 2" xfId="13619"/>
    <cellStyle name="Normal 9 2 2 2 2 3 2 2 6 4" xfId="12374"/>
    <cellStyle name="Normal 9 2 2 2 2 3 2 2 6 4 2" xfId="19352"/>
    <cellStyle name="Normal 9 2 2 2 2 3 2 2 6 5" xfId="13617"/>
    <cellStyle name="Normal 9 2 2 2 2 3 2 2 7" xfId="933"/>
    <cellStyle name="Normal 9 2 2 2 2 3 2 2 7 2" xfId="13620"/>
    <cellStyle name="Normal 9 2 2 2 2 3 2 2 8" xfId="934"/>
    <cellStyle name="Normal 9 2 2 2 2 3 2 2 8 2" xfId="13621"/>
    <cellStyle name="Normal 9 2 2 2 2 3 2 2 9" xfId="9947"/>
    <cellStyle name="Normal 9 2 2 2 2 3 2 2 9 2" xfId="16933"/>
    <cellStyle name="Normal 9 2 2 2 2 3 2 3" xfId="935"/>
    <cellStyle name="Normal 9 2 2 2 2 3 2 3 10" xfId="19943"/>
    <cellStyle name="Normal 9 2 2 2 2 3 2 3 2" xfId="936"/>
    <cellStyle name="Normal 9 2 2 2 2 3 2 3 2 2" xfId="937"/>
    <cellStyle name="Normal 9 2 2 2 2 3 2 3 2 2 2" xfId="13624"/>
    <cellStyle name="Normal 9 2 2 2 2 3 2 3 2 3" xfId="938"/>
    <cellStyle name="Normal 9 2 2 2 2 3 2 3 2 3 2" xfId="13625"/>
    <cellStyle name="Normal 9 2 2 2 2 3 2 3 2 4" xfId="10610"/>
    <cellStyle name="Normal 9 2 2 2 2 3 2 3 2 4 2" xfId="17595"/>
    <cellStyle name="Normal 9 2 2 2 2 3 2 3 2 5" xfId="13623"/>
    <cellStyle name="Normal 9 2 2 2 2 3 2 3 3" xfId="939"/>
    <cellStyle name="Normal 9 2 2 2 2 3 2 3 3 2" xfId="940"/>
    <cellStyle name="Normal 9 2 2 2 2 3 2 3 3 2 2" xfId="13627"/>
    <cellStyle name="Normal 9 2 2 2 2 3 2 3 3 3" xfId="941"/>
    <cellStyle name="Normal 9 2 2 2 2 3 2 3 3 3 2" xfId="13628"/>
    <cellStyle name="Normal 9 2 2 2 2 3 2 3 3 4" xfId="11247"/>
    <cellStyle name="Normal 9 2 2 2 2 3 2 3 3 4 2" xfId="18225"/>
    <cellStyle name="Normal 9 2 2 2 2 3 2 3 3 5" xfId="13626"/>
    <cellStyle name="Normal 9 2 2 2 2 3 2 3 4" xfId="942"/>
    <cellStyle name="Normal 9 2 2 2 2 3 2 3 4 2" xfId="943"/>
    <cellStyle name="Normal 9 2 2 2 2 3 2 3 4 2 2" xfId="13630"/>
    <cellStyle name="Normal 9 2 2 2 2 3 2 3 4 3" xfId="944"/>
    <cellStyle name="Normal 9 2 2 2 2 3 2 3 4 3 2" xfId="13631"/>
    <cellStyle name="Normal 9 2 2 2 2 3 2 3 4 4" xfId="11877"/>
    <cellStyle name="Normal 9 2 2 2 2 3 2 3 4 4 2" xfId="18855"/>
    <cellStyle name="Normal 9 2 2 2 2 3 2 3 4 5" xfId="13629"/>
    <cellStyle name="Normal 9 2 2 2 2 3 2 3 5" xfId="945"/>
    <cellStyle name="Normal 9 2 2 2 2 3 2 3 5 2" xfId="946"/>
    <cellStyle name="Normal 9 2 2 2 2 3 2 3 5 2 2" xfId="13633"/>
    <cellStyle name="Normal 9 2 2 2 2 3 2 3 5 3" xfId="947"/>
    <cellStyle name="Normal 9 2 2 2 2 3 2 3 5 3 2" xfId="13634"/>
    <cellStyle name="Normal 9 2 2 2 2 3 2 3 5 4" xfId="12507"/>
    <cellStyle name="Normal 9 2 2 2 2 3 2 3 5 4 2" xfId="19485"/>
    <cellStyle name="Normal 9 2 2 2 2 3 2 3 5 5" xfId="13632"/>
    <cellStyle name="Normal 9 2 2 2 2 3 2 3 6" xfId="948"/>
    <cellStyle name="Normal 9 2 2 2 2 3 2 3 6 2" xfId="13635"/>
    <cellStyle name="Normal 9 2 2 2 2 3 2 3 7" xfId="949"/>
    <cellStyle name="Normal 9 2 2 2 2 3 2 3 7 2" xfId="13636"/>
    <cellStyle name="Normal 9 2 2 2 2 3 2 3 8" xfId="10081"/>
    <cellStyle name="Normal 9 2 2 2 2 3 2 3 8 2" xfId="17066"/>
    <cellStyle name="Normal 9 2 2 2 2 3 2 3 9" xfId="13622"/>
    <cellStyle name="Normal 9 2 2 2 2 3 2 4" xfId="950"/>
    <cellStyle name="Normal 9 2 2 2 2 3 2 4 2" xfId="951"/>
    <cellStyle name="Normal 9 2 2 2 2 3 2 4 2 2" xfId="13638"/>
    <cellStyle name="Normal 9 2 2 2 2 3 2 4 3" xfId="952"/>
    <cellStyle name="Normal 9 2 2 2 2 3 2 4 3 2" xfId="13639"/>
    <cellStyle name="Normal 9 2 2 2 2 3 2 4 4" xfId="10345"/>
    <cellStyle name="Normal 9 2 2 2 2 3 2 4 4 2" xfId="17330"/>
    <cellStyle name="Normal 9 2 2 2 2 3 2 4 5" xfId="13637"/>
    <cellStyle name="Normal 9 2 2 2 2 3 2 5" xfId="953"/>
    <cellStyle name="Normal 9 2 2 2 2 3 2 5 2" xfId="954"/>
    <cellStyle name="Normal 9 2 2 2 2 3 2 5 2 2" xfId="13641"/>
    <cellStyle name="Normal 9 2 2 2 2 3 2 5 3" xfId="955"/>
    <cellStyle name="Normal 9 2 2 2 2 3 2 5 3 2" xfId="13642"/>
    <cellStyle name="Normal 9 2 2 2 2 3 2 5 4" xfId="10982"/>
    <cellStyle name="Normal 9 2 2 2 2 3 2 5 4 2" xfId="17960"/>
    <cellStyle name="Normal 9 2 2 2 2 3 2 5 5" xfId="13640"/>
    <cellStyle name="Normal 9 2 2 2 2 3 2 6" xfId="956"/>
    <cellStyle name="Normal 9 2 2 2 2 3 2 6 2" xfId="957"/>
    <cellStyle name="Normal 9 2 2 2 2 3 2 6 2 2" xfId="13644"/>
    <cellStyle name="Normal 9 2 2 2 2 3 2 6 3" xfId="958"/>
    <cellStyle name="Normal 9 2 2 2 2 3 2 6 3 2" xfId="13645"/>
    <cellStyle name="Normal 9 2 2 2 2 3 2 6 4" xfId="11612"/>
    <cellStyle name="Normal 9 2 2 2 2 3 2 6 4 2" xfId="18590"/>
    <cellStyle name="Normal 9 2 2 2 2 3 2 6 5" xfId="13643"/>
    <cellStyle name="Normal 9 2 2 2 2 3 2 7" xfId="959"/>
    <cellStyle name="Normal 9 2 2 2 2 3 2 7 2" xfId="960"/>
    <cellStyle name="Normal 9 2 2 2 2 3 2 7 2 2" xfId="13647"/>
    <cellStyle name="Normal 9 2 2 2 2 3 2 7 3" xfId="961"/>
    <cellStyle name="Normal 9 2 2 2 2 3 2 7 3 2" xfId="13648"/>
    <cellStyle name="Normal 9 2 2 2 2 3 2 7 4" xfId="12242"/>
    <cellStyle name="Normal 9 2 2 2 2 3 2 7 4 2" xfId="19220"/>
    <cellStyle name="Normal 9 2 2 2 2 3 2 7 5" xfId="13646"/>
    <cellStyle name="Normal 9 2 2 2 2 3 2 8" xfId="962"/>
    <cellStyle name="Normal 9 2 2 2 2 3 2 8 2" xfId="13649"/>
    <cellStyle name="Normal 9 2 2 2 2 3 2 9" xfId="963"/>
    <cellStyle name="Normal 9 2 2 2 2 3 2 9 2" xfId="13650"/>
    <cellStyle name="Normal 9 2 2 2 2 3 3" xfId="964"/>
    <cellStyle name="Normal 9 2 2 2 2 3 3 10" xfId="13651"/>
    <cellStyle name="Normal 9 2 2 2 2 3 3 11" xfId="19944"/>
    <cellStyle name="Normal 9 2 2 2 2 3 3 2" xfId="965"/>
    <cellStyle name="Normal 9 2 2 2 2 3 3 2 10" xfId="19945"/>
    <cellStyle name="Normal 9 2 2 2 2 3 3 2 2" xfId="966"/>
    <cellStyle name="Normal 9 2 2 2 2 3 3 2 2 2" xfId="967"/>
    <cellStyle name="Normal 9 2 2 2 2 3 3 2 2 2 2" xfId="13654"/>
    <cellStyle name="Normal 9 2 2 2 2 3 3 2 2 3" xfId="968"/>
    <cellStyle name="Normal 9 2 2 2 2 3 3 2 2 3 2" xfId="13655"/>
    <cellStyle name="Normal 9 2 2 2 2 3 3 2 2 4" xfId="10676"/>
    <cellStyle name="Normal 9 2 2 2 2 3 3 2 2 4 2" xfId="17661"/>
    <cellStyle name="Normal 9 2 2 2 2 3 3 2 2 5" xfId="13653"/>
    <cellStyle name="Normal 9 2 2 2 2 3 3 2 3" xfId="969"/>
    <cellStyle name="Normal 9 2 2 2 2 3 3 2 3 2" xfId="970"/>
    <cellStyle name="Normal 9 2 2 2 2 3 3 2 3 2 2" xfId="13657"/>
    <cellStyle name="Normal 9 2 2 2 2 3 3 2 3 3" xfId="971"/>
    <cellStyle name="Normal 9 2 2 2 2 3 3 2 3 3 2" xfId="13658"/>
    <cellStyle name="Normal 9 2 2 2 2 3 3 2 3 4" xfId="11313"/>
    <cellStyle name="Normal 9 2 2 2 2 3 3 2 3 4 2" xfId="18291"/>
    <cellStyle name="Normal 9 2 2 2 2 3 3 2 3 5" xfId="13656"/>
    <cellStyle name="Normal 9 2 2 2 2 3 3 2 4" xfId="972"/>
    <cellStyle name="Normal 9 2 2 2 2 3 3 2 4 2" xfId="973"/>
    <cellStyle name="Normal 9 2 2 2 2 3 3 2 4 2 2" xfId="13660"/>
    <cellStyle name="Normal 9 2 2 2 2 3 3 2 4 3" xfId="974"/>
    <cellStyle name="Normal 9 2 2 2 2 3 3 2 4 3 2" xfId="13661"/>
    <cellStyle name="Normal 9 2 2 2 2 3 3 2 4 4" xfId="11943"/>
    <cellStyle name="Normal 9 2 2 2 2 3 3 2 4 4 2" xfId="18921"/>
    <cellStyle name="Normal 9 2 2 2 2 3 3 2 4 5" xfId="13659"/>
    <cellStyle name="Normal 9 2 2 2 2 3 3 2 5" xfId="975"/>
    <cellStyle name="Normal 9 2 2 2 2 3 3 2 5 2" xfId="976"/>
    <cellStyle name="Normal 9 2 2 2 2 3 3 2 5 2 2" xfId="13663"/>
    <cellStyle name="Normal 9 2 2 2 2 3 3 2 5 3" xfId="977"/>
    <cellStyle name="Normal 9 2 2 2 2 3 3 2 5 3 2" xfId="13664"/>
    <cellStyle name="Normal 9 2 2 2 2 3 3 2 5 4" xfId="12573"/>
    <cellStyle name="Normal 9 2 2 2 2 3 3 2 5 4 2" xfId="19551"/>
    <cellStyle name="Normal 9 2 2 2 2 3 3 2 5 5" xfId="13662"/>
    <cellStyle name="Normal 9 2 2 2 2 3 3 2 6" xfId="978"/>
    <cellStyle name="Normal 9 2 2 2 2 3 3 2 6 2" xfId="13665"/>
    <cellStyle name="Normal 9 2 2 2 2 3 3 2 7" xfId="979"/>
    <cellStyle name="Normal 9 2 2 2 2 3 3 2 7 2" xfId="13666"/>
    <cellStyle name="Normal 9 2 2 2 2 3 3 2 8" xfId="10147"/>
    <cellStyle name="Normal 9 2 2 2 2 3 3 2 8 2" xfId="17132"/>
    <cellStyle name="Normal 9 2 2 2 2 3 3 2 9" xfId="13652"/>
    <cellStyle name="Normal 9 2 2 2 2 3 3 3" xfId="980"/>
    <cellStyle name="Normal 9 2 2 2 2 3 3 3 2" xfId="981"/>
    <cellStyle name="Normal 9 2 2 2 2 3 3 3 2 2" xfId="13668"/>
    <cellStyle name="Normal 9 2 2 2 2 3 3 3 3" xfId="982"/>
    <cellStyle name="Normal 9 2 2 2 2 3 3 3 3 2" xfId="13669"/>
    <cellStyle name="Normal 9 2 2 2 2 3 3 3 4" xfId="10411"/>
    <cellStyle name="Normal 9 2 2 2 2 3 3 3 4 2" xfId="17396"/>
    <cellStyle name="Normal 9 2 2 2 2 3 3 3 5" xfId="13667"/>
    <cellStyle name="Normal 9 2 2 2 2 3 3 4" xfId="983"/>
    <cellStyle name="Normal 9 2 2 2 2 3 3 4 2" xfId="984"/>
    <cellStyle name="Normal 9 2 2 2 2 3 3 4 2 2" xfId="13671"/>
    <cellStyle name="Normal 9 2 2 2 2 3 3 4 3" xfId="985"/>
    <cellStyle name="Normal 9 2 2 2 2 3 3 4 3 2" xfId="13672"/>
    <cellStyle name="Normal 9 2 2 2 2 3 3 4 4" xfId="11048"/>
    <cellStyle name="Normal 9 2 2 2 2 3 3 4 4 2" xfId="18026"/>
    <cellStyle name="Normal 9 2 2 2 2 3 3 4 5" xfId="13670"/>
    <cellStyle name="Normal 9 2 2 2 2 3 3 5" xfId="986"/>
    <cellStyle name="Normal 9 2 2 2 2 3 3 5 2" xfId="987"/>
    <cellStyle name="Normal 9 2 2 2 2 3 3 5 2 2" xfId="13674"/>
    <cellStyle name="Normal 9 2 2 2 2 3 3 5 3" xfId="988"/>
    <cellStyle name="Normal 9 2 2 2 2 3 3 5 3 2" xfId="13675"/>
    <cellStyle name="Normal 9 2 2 2 2 3 3 5 4" xfId="11678"/>
    <cellStyle name="Normal 9 2 2 2 2 3 3 5 4 2" xfId="18656"/>
    <cellStyle name="Normal 9 2 2 2 2 3 3 5 5" xfId="13673"/>
    <cellStyle name="Normal 9 2 2 2 2 3 3 6" xfId="989"/>
    <cellStyle name="Normal 9 2 2 2 2 3 3 6 2" xfId="990"/>
    <cellStyle name="Normal 9 2 2 2 2 3 3 6 2 2" xfId="13677"/>
    <cellStyle name="Normal 9 2 2 2 2 3 3 6 3" xfId="991"/>
    <cellStyle name="Normal 9 2 2 2 2 3 3 6 3 2" xfId="13678"/>
    <cellStyle name="Normal 9 2 2 2 2 3 3 6 4" xfId="12308"/>
    <cellStyle name="Normal 9 2 2 2 2 3 3 6 4 2" xfId="19286"/>
    <cellStyle name="Normal 9 2 2 2 2 3 3 6 5" xfId="13676"/>
    <cellStyle name="Normal 9 2 2 2 2 3 3 7" xfId="992"/>
    <cellStyle name="Normal 9 2 2 2 2 3 3 7 2" xfId="13679"/>
    <cellStyle name="Normal 9 2 2 2 2 3 3 8" xfId="993"/>
    <cellStyle name="Normal 9 2 2 2 2 3 3 8 2" xfId="13680"/>
    <cellStyle name="Normal 9 2 2 2 2 3 3 9" xfId="9881"/>
    <cellStyle name="Normal 9 2 2 2 2 3 3 9 2" xfId="16867"/>
    <cellStyle name="Normal 9 2 2 2 2 3 4" xfId="994"/>
    <cellStyle name="Normal 9 2 2 2 2 3 4 10" xfId="19946"/>
    <cellStyle name="Normal 9 2 2 2 2 3 4 2" xfId="995"/>
    <cellStyle name="Normal 9 2 2 2 2 3 4 2 2" xfId="996"/>
    <cellStyle name="Normal 9 2 2 2 2 3 4 2 2 2" xfId="13683"/>
    <cellStyle name="Normal 9 2 2 2 2 3 4 2 3" xfId="997"/>
    <cellStyle name="Normal 9 2 2 2 2 3 4 2 3 2" xfId="13684"/>
    <cellStyle name="Normal 9 2 2 2 2 3 4 2 4" xfId="10544"/>
    <cellStyle name="Normal 9 2 2 2 2 3 4 2 4 2" xfId="17529"/>
    <cellStyle name="Normal 9 2 2 2 2 3 4 2 5" xfId="13682"/>
    <cellStyle name="Normal 9 2 2 2 2 3 4 3" xfId="998"/>
    <cellStyle name="Normal 9 2 2 2 2 3 4 3 2" xfId="999"/>
    <cellStyle name="Normal 9 2 2 2 2 3 4 3 2 2" xfId="13686"/>
    <cellStyle name="Normal 9 2 2 2 2 3 4 3 3" xfId="1000"/>
    <cellStyle name="Normal 9 2 2 2 2 3 4 3 3 2" xfId="13687"/>
    <cellStyle name="Normal 9 2 2 2 2 3 4 3 4" xfId="11181"/>
    <cellStyle name="Normal 9 2 2 2 2 3 4 3 4 2" xfId="18159"/>
    <cellStyle name="Normal 9 2 2 2 2 3 4 3 5" xfId="13685"/>
    <cellStyle name="Normal 9 2 2 2 2 3 4 4" xfId="1001"/>
    <cellStyle name="Normal 9 2 2 2 2 3 4 4 2" xfId="1002"/>
    <cellStyle name="Normal 9 2 2 2 2 3 4 4 2 2" xfId="13689"/>
    <cellStyle name="Normal 9 2 2 2 2 3 4 4 3" xfId="1003"/>
    <cellStyle name="Normal 9 2 2 2 2 3 4 4 3 2" xfId="13690"/>
    <cellStyle name="Normal 9 2 2 2 2 3 4 4 4" xfId="11811"/>
    <cellStyle name="Normal 9 2 2 2 2 3 4 4 4 2" xfId="18789"/>
    <cellStyle name="Normal 9 2 2 2 2 3 4 4 5" xfId="13688"/>
    <cellStyle name="Normal 9 2 2 2 2 3 4 5" xfId="1004"/>
    <cellStyle name="Normal 9 2 2 2 2 3 4 5 2" xfId="1005"/>
    <cellStyle name="Normal 9 2 2 2 2 3 4 5 2 2" xfId="13692"/>
    <cellStyle name="Normal 9 2 2 2 2 3 4 5 3" xfId="1006"/>
    <cellStyle name="Normal 9 2 2 2 2 3 4 5 3 2" xfId="13693"/>
    <cellStyle name="Normal 9 2 2 2 2 3 4 5 4" xfId="12441"/>
    <cellStyle name="Normal 9 2 2 2 2 3 4 5 4 2" xfId="19419"/>
    <cellStyle name="Normal 9 2 2 2 2 3 4 5 5" xfId="13691"/>
    <cellStyle name="Normal 9 2 2 2 2 3 4 6" xfId="1007"/>
    <cellStyle name="Normal 9 2 2 2 2 3 4 6 2" xfId="13694"/>
    <cellStyle name="Normal 9 2 2 2 2 3 4 7" xfId="1008"/>
    <cellStyle name="Normal 9 2 2 2 2 3 4 7 2" xfId="13695"/>
    <cellStyle name="Normal 9 2 2 2 2 3 4 8" xfId="10015"/>
    <cellStyle name="Normal 9 2 2 2 2 3 4 8 2" xfId="17000"/>
    <cellStyle name="Normal 9 2 2 2 2 3 4 9" xfId="13681"/>
    <cellStyle name="Normal 9 2 2 2 2 3 5" xfId="1009"/>
    <cellStyle name="Normal 9 2 2 2 2 3 5 2" xfId="1010"/>
    <cellStyle name="Normal 9 2 2 2 2 3 5 2 2" xfId="1011"/>
    <cellStyle name="Normal 9 2 2 2 2 3 5 2 2 2" xfId="13698"/>
    <cellStyle name="Normal 9 2 2 2 2 3 5 2 3" xfId="1012"/>
    <cellStyle name="Normal 9 2 2 2 2 3 5 2 3 2" xfId="13699"/>
    <cellStyle name="Normal 9 2 2 2 2 3 5 2 4" xfId="11436"/>
    <cellStyle name="Normal 9 2 2 2 2 3 5 2 4 2" xfId="18414"/>
    <cellStyle name="Normal 9 2 2 2 2 3 5 2 5" xfId="13697"/>
    <cellStyle name="Normal 9 2 2 2 2 3 5 3" xfId="1013"/>
    <cellStyle name="Normal 9 2 2 2 2 3 5 3 2" xfId="1014"/>
    <cellStyle name="Normal 9 2 2 2 2 3 5 3 2 2" xfId="13701"/>
    <cellStyle name="Normal 9 2 2 2 2 3 5 3 3" xfId="1015"/>
    <cellStyle name="Normal 9 2 2 2 2 3 5 3 3 2" xfId="13702"/>
    <cellStyle name="Normal 9 2 2 2 2 3 5 3 4" xfId="12066"/>
    <cellStyle name="Normal 9 2 2 2 2 3 5 3 4 2" xfId="19044"/>
    <cellStyle name="Normal 9 2 2 2 2 3 5 3 5" xfId="13700"/>
    <cellStyle name="Normal 9 2 2 2 2 3 5 4" xfId="1016"/>
    <cellStyle name="Normal 9 2 2 2 2 3 5 4 2" xfId="1017"/>
    <cellStyle name="Normal 9 2 2 2 2 3 5 4 2 2" xfId="13704"/>
    <cellStyle name="Normal 9 2 2 2 2 3 5 4 3" xfId="1018"/>
    <cellStyle name="Normal 9 2 2 2 2 3 5 4 3 2" xfId="13705"/>
    <cellStyle name="Normal 9 2 2 2 2 3 5 4 4" xfId="12699"/>
    <cellStyle name="Normal 9 2 2 2 2 3 5 4 4 2" xfId="19674"/>
    <cellStyle name="Normal 9 2 2 2 2 3 5 4 5" xfId="13703"/>
    <cellStyle name="Normal 9 2 2 2 2 3 5 5" xfId="1019"/>
    <cellStyle name="Normal 9 2 2 2 2 3 5 5 2" xfId="13706"/>
    <cellStyle name="Normal 9 2 2 2 2 3 5 6" xfId="1020"/>
    <cellStyle name="Normal 9 2 2 2 2 3 5 6 2" xfId="13707"/>
    <cellStyle name="Normal 9 2 2 2 2 3 5 7" xfId="10802"/>
    <cellStyle name="Normal 9 2 2 2 2 3 5 7 2" xfId="17784"/>
    <cellStyle name="Normal 9 2 2 2 2 3 5 8" xfId="13696"/>
    <cellStyle name="Normal 9 2 2 2 2 3 5 9" xfId="19947"/>
    <cellStyle name="Normal 9 2 2 2 2 3 6" xfId="1021"/>
    <cellStyle name="Normal 9 2 2 2 2 3 6 2" xfId="1022"/>
    <cellStyle name="Normal 9 2 2 2 2 3 6 2 2" xfId="1023"/>
    <cellStyle name="Normal 9 2 2 2 2 3 6 2 2 2" xfId="13710"/>
    <cellStyle name="Normal 9 2 2 2 2 3 6 2 3" xfId="1024"/>
    <cellStyle name="Normal 9 2 2 2 2 3 6 2 3 2" xfId="13711"/>
    <cellStyle name="Normal 9 2 2 2 2 3 6 2 4" xfId="12800"/>
    <cellStyle name="Normal 9 2 2 2 2 3 6 2 4 2" xfId="19775"/>
    <cellStyle name="Normal 9 2 2 2 2 3 6 2 5" xfId="13709"/>
    <cellStyle name="Normal 9 2 2 2 2 3 6 3" xfId="1025"/>
    <cellStyle name="Normal 9 2 2 2 2 3 6 3 2" xfId="13712"/>
    <cellStyle name="Normal 9 2 2 2 2 3 6 4" xfId="1026"/>
    <cellStyle name="Normal 9 2 2 2 2 3 6 4 2" xfId="13713"/>
    <cellStyle name="Normal 9 2 2 2 2 3 6 5" xfId="10279"/>
    <cellStyle name="Normal 9 2 2 2 2 3 6 5 2" xfId="17264"/>
    <cellStyle name="Normal 9 2 2 2 2 3 6 6" xfId="13708"/>
    <cellStyle name="Normal 9 2 2 2 2 3 6 7" xfId="19948"/>
    <cellStyle name="Normal 9 2 2 2 2 3 7" xfId="1027"/>
    <cellStyle name="Normal 9 2 2 2 2 3 7 2" xfId="1028"/>
    <cellStyle name="Normal 9 2 2 2 2 3 7 2 2" xfId="13715"/>
    <cellStyle name="Normal 9 2 2 2 2 3 7 3" xfId="1029"/>
    <cellStyle name="Normal 9 2 2 2 2 3 7 3 2" xfId="13716"/>
    <cellStyle name="Normal 9 2 2 2 2 3 7 4" xfId="10916"/>
    <cellStyle name="Normal 9 2 2 2 2 3 7 4 2" xfId="17894"/>
    <cellStyle name="Normal 9 2 2 2 2 3 7 5" xfId="13714"/>
    <cellStyle name="Normal 9 2 2 2 2 3 8" xfId="1030"/>
    <cellStyle name="Normal 9 2 2 2 2 3 8 2" xfId="1031"/>
    <cellStyle name="Normal 9 2 2 2 2 3 8 2 2" xfId="13718"/>
    <cellStyle name="Normal 9 2 2 2 2 3 8 3" xfId="1032"/>
    <cellStyle name="Normal 9 2 2 2 2 3 8 3 2" xfId="13719"/>
    <cellStyle name="Normal 9 2 2 2 2 3 8 4" xfId="11546"/>
    <cellStyle name="Normal 9 2 2 2 2 3 8 4 2" xfId="18524"/>
    <cellStyle name="Normal 9 2 2 2 2 3 8 5" xfId="13717"/>
    <cellStyle name="Normal 9 2 2 2 2 3 9" xfId="1033"/>
    <cellStyle name="Normal 9 2 2 2 2 3 9 2" xfId="1034"/>
    <cellStyle name="Normal 9 2 2 2 2 3 9 2 2" xfId="13721"/>
    <cellStyle name="Normal 9 2 2 2 2 3 9 3" xfId="1035"/>
    <cellStyle name="Normal 9 2 2 2 2 3 9 3 2" xfId="13722"/>
    <cellStyle name="Normal 9 2 2 2 2 3 9 4" xfId="12176"/>
    <cellStyle name="Normal 9 2 2 2 2 3 9 4 2" xfId="19154"/>
    <cellStyle name="Normal 9 2 2 2 2 3 9 5" xfId="13720"/>
    <cellStyle name="Normal 9 2 2 2 2 4" xfId="1036"/>
    <cellStyle name="Normal 9 2 2 2 2 4 10" xfId="1037"/>
    <cellStyle name="Normal 9 2 2 2 2 4 10 2" xfId="13724"/>
    <cellStyle name="Normal 9 2 2 2 2 4 11" xfId="9782"/>
    <cellStyle name="Normal 9 2 2 2 2 4 11 2" xfId="16768"/>
    <cellStyle name="Normal 9 2 2 2 2 4 12" xfId="13723"/>
    <cellStyle name="Normal 9 2 2 2 2 4 13" xfId="19949"/>
    <cellStyle name="Normal 9 2 2 2 2 4 2" xfId="1038"/>
    <cellStyle name="Normal 9 2 2 2 2 4 2 10" xfId="13725"/>
    <cellStyle name="Normal 9 2 2 2 2 4 2 11" xfId="19950"/>
    <cellStyle name="Normal 9 2 2 2 2 4 2 2" xfId="1039"/>
    <cellStyle name="Normal 9 2 2 2 2 4 2 2 10" xfId="19951"/>
    <cellStyle name="Normal 9 2 2 2 2 4 2 2 2" xfId="1040"/>
    <cellStyle name="Normal 9 2 2 2 2 4 2 2 2 2" xfId="1041"/>
    <cellStyle name="Normal 9 2 2 2 2 4 2 2 2 2 2" xfId="13728"/>
    <cellStyle name="Normal 9 2 2 2 2 4 2 2 2 3" xfId="1042"/>
    <cellStyle name="Normal 9 2 2 2 2 4 2 2 2 3 2" xfId="13729"/>
    <cellStyle name="Normal 9 2 2 2 2 4 2 2 2 4" xfId="10709"/>
    <cellStyle name="Normal 9 2 2 2 2 4 2 2 2 4 2" xfId="17694"/>
    <cellStyle name="Normal 9 2 2 2 2 4 2 2 2 5" xfId="13727"/>
    <cellStyle name="Normal 9 2 2 2 2 4 2 2 3" xfId="1043"/>
    <cellStyle name="Normal 9 2 2 2 2 4 2 2 3 2" xfId="1044"/>
    <cellStyle name="Normal 9 2 2 2 2 4 2 2 3 2 2" xfId="13731"/>
    <cellStyle name="Normal 9 2 2 2 2 4 2 2 3 3" xfId="1045"/>
    <cellStyle name="Normal 9 2 2 2 2 4 2 2 3 3 2" xfId="13732"/>
    <cellStyle name="Normal 9 2 2 2 2 4 2 2 3 4" xfId="11346"/>
    <cellStyle name="Normal 9 2 2 2 2 4 2 2 3 4 2" xfId="18324"/>
    <cellStyle name="Normal 9 2 2 2 2 4 2 2 3 5" xfId="13730"/>
    <cellStyle name="Normal 9 2 2 2 2 4 2 2 4" xfId="1046"/>
    <cellStyle name="Normal 9 2 2 2 2 4 2 2 4 2" xfId="1047"/>
    <cellStyle name="Normal 9 2 2 2 2 4 2 2 4 2 2" xfId="13734"/>
    <cellStyle name="Normal 9 2 2 2 2 4 2 2 4 3" xfId="1048"/>
    <cellStyle name="Normal 9 2 2 2 2 4 2 2 4 3 2" xfId="13735"/>
    <cellStyle name="Normal 9 2 2 2 2 4 2 2 4 4" xfId="11976"/>
    <cellStyle name="Normal 9 2 2 2 2 4 2 2 4 4 2" xfId="18954"/>
    <cellStyle name="Normal 9 2 2 2 2 4 2 2 4 5" xfId="13733"/>
    <cellStyle name="Normal 9 2 2 2 2 4 2 2 5" xfId="1049"/>
    <cellStyle name="Normal 9 2 2 2 2 4 2 2 5 2" xfId="1050"/>
    <cellStyle name="Normal 9 2 2 2 2 4 2 2 5 2 2" xfId="13737"/>
    <cellStyle name="Normal 9 2 2 2 2 4 2 2 5 3" xfId="1051"/>
    <cellStyle name="Normal 9 2 2 2 2 4 2 2 5 3 2" xfId="13738"/>
    <cellStyle name="Normal 9 2 2 2 2 4 2 2 5 4" xfId="12606"/>
    <cellStyle name="Normal 9 2 2 2 2 4 2 2 5 4 2" xfId="19584"/>
    <cellStyle name="Normal 9 2 2 2 2 4 2 2 5 5" xfId="13736"/>
    <cellStyle name="Normal 9 2 2 2 2 4 2 2 6" xfId="1052"/>
    <cellStyle name="Normal 9 2 2 2 2 4 2 2 6 2" xfId="13739"/>
    <cellStyle name="Normal 9 2 2 2 2 4 2 2 7" xfId="1053"/>
    <cellStyle name="Normal 9 2 2 2 2 4 2 2 7 2" xfId="13740"/>
    <cellStyle name="Normal 9 2 2 2 2 4 2 2 8" xfId="10180"/>
    <cellStyle name="Normal 9 2 2 2 2 4 2 2 8 2" xfId="17165"/>
    <cellStyle name="Normal 9 2 2 2 2 4 2 2 9" xfId="13726"/>
    <cellStyle name="Normal 9 2 2 2 2 4 2 3" xfId="1054"/>
    <cellStyle name="Normal 9 2 2 2 2 4 2 3 2" xfId="1055"/>
    <cellStyle name="Normal 9 2 2 2 2 4 2 3 2 2" xfId="13742"/>
    <cellStyle name="Normal 9 2 2 2 2 4 2 3 3" xfId="1056"/>
    <cellStyle name="Normal 9 2 2 2 2 4 2 3 3 2" xfId="13743"/>
    <cellStyle name="Normal 9 2 2 2 2 4 2 3 4" xfId="10444"/>
    <cellStyle name="Normal 9 2 2 2 2 4 2 3 4 2" xfId="17429"/>
    <cellStyle name="Normal 9 2 2 2 2 4 2 3 5" xfId="13741"/>
    <cellStyle name="Normal 9 2 2 2 2 4 2 4" xfId="1057"/>
    <cellStyle name="Normal 9 2 2 2 2 4 2 4 2" xfId="1058"/>
    <cellStyle name="Normal 9 2 2 2 2 4 2 4 2 2" xfId="13745"/>
    <cellStyle name="Normal 9 2 2 2 2 4 2 4 3" xfId="1059"/>
    <cellStyle name="Normal 9 2 2 2 2 4 2 4 3 2" xfId="13746"/>
    <cellStyle name="Normal 9 2 2 2 2 4 2 4 4" xfId="11081"/>
    <cellStyle name="Normal 9 2 2 2 2 4 2 4 4 2" xfId="18059"/>
    <cellStyle name="Normal 9 2 2 2 2 4 2 4 5" xfId="13744"/>
    <cellStyle name="Normal 9 2 2 2 2 4 2 5" xfId="1060"/>
    <cellStyle name="Normal 9 2 2 2 2 4 2 5 2" xfId="1061"/>
    <cellStyle name="Normal 9 2 2 2 2 4 2 5 2 2" xfId="13748"/>
    <cellStyle name="Normal 9 2 2 2 2 4 2 5 3" xfId="1062"/>
    <cellStyle name="Normal 9 2 2 2 2 4 2 5 3 2" xfId="13749"/>
    <cellStyle name="Normal 9 2 2 2 2 4 2 5 4" xfId="11711"/>
    <cellStyle name="Normal 9 2 2 2 2 4 2 5 4 2" xfId="18689"/>
    <cellStyle name="Normal 9 2 2 2 2 4 2 5 5" xfId="13747"/>
    <cellStyle name="Normal 9 2 2 2 2 4 2 6" xfId="1063"/>
    <cellStyle name="Normal 9 2 2 2 2 4 2 6 2" xfId="1064"/>
    <cellStyle name="Normal 9 2 2 2 2 4 2 6 2 2" xfId="13751"/>
    <cellStyle name="Normal 9 2 2 2 2 4 2 6 3" xfId="1065"/>
    <cellStyle name="Normal 9 2 2 2 2 4 2 6 3 2" xfId="13752"/>
    <cellStyle name="Normal 9 2 2 2 2 4 2 6 4" xfId="12341"/>
    <cellStyle name="Normal 9 2 2 2 2 4 2 6 4 2" xfId="19319"/>
    <cellStyle name="Normal 9 2 2 2 2 4 2 6 5" xfId="13750"/>
    <cellStyle name="Normal 9 2 2 2 2 4 2 7" xfId="1066"/>
    <cellStyle name="Normal 9 2 2 2 2 4 2 7 2" xfId="13753"/>
    <cellStyle name="Normal 9 2 2 2 2 4 2 8" xfId="1067"/>
    <cellStyle name="Normal 9 2 2 2 2 4 2 8 2" xfId="13754"/>
    <cellStyle name="Normal 9 2 2 2 2 4 2 9" xfId="9914"/>
    <cellStyle name="Normal 9 2 2 2 2 4 2 9 2" xfId="16900"/>
    <cellStyle name="Normal 9 2 2 2 2 4 3" xfId="1068"/>
    <cellStyle name="Normal 9 2 2 2 2 4 3 10" xfId="19952"/>
    <cellStyle name="Normal 9 2 2 2 2 4 3 2" xfId="1069"/>
    <cellStyle name="Normal 9 2 2 2 2 4 3 2 2" xfId="1070"/>
    <cellStyle name="Normal 9 2 2 2 2 4 3 2 2 2" xfId="13757"/>
    <cellStyle name="Normal 9 2 2 2 2 4 3 2 3" xfId="1071"/>
    <cellStyle name="Normal 9 2 2 2 2 4 3 2 3 2" xfId="13758"/>
    <cellStyle name="Normal 9 2 2 2 2 4 3 2 4" xfId="10577"/>
    <cellStyle name="Normal 9 2 2 2 2 4 3 2 4 2" xfId="17562"/>
    <cellStyle name="Normal 9 2 2 2 2 4 3 2 5" xfId="13756"/>
    <cellStyle name="Normal 9 2 2 2 2 4 3 3" xfId="1072"/>
    <cellStyle name="Normal 9 2 2 2 2 4 3 3 2" xfId="1073"/>
    <cellStyle name="Normal 9 2 2 2 2 4 3 3 2 2" xfId="13760"/>
    <cellStyle name="Normal 9 2 2 2 2 4 3 3 3" xfId="1074"/>
    <cellStyle name="Normal 9 2 2 2 2 4 3 3 3 2" xfId="13761"/>
    <cellStyle name="Normal 9 2 2 2 2 4 3 3 4" xfId="11214"/>
    <cellStyle name="Normal 9 2 2 2 2 4 3 3 4 2" xfId="18192"/>
    <cellStyle name="Normal 9 2 2 2 2 4 3 3 5" xfId="13759"/>
    <cellStyle name="Normal 9 2 2 2 2 4 3 4" xfId="1075"/>
    <cellStyle name="Normal 9 2 2 2 2 4 3 4 2" xfId="1076"/>
    <cellStyle name="Normal 9 2 2 2 2 4 3 4 2 2" xfId="13763"/>
    <cellStyle name="Normal 9 2 2 2 2 4 3 4 3" xfId="1077"/>
    <cellStyle name="Normal 9 2 2 2 2 4 3 4 3 2" xfId="13764"/>
    <cellStyle name="Normal 9 2 2 2 2 4 3 4 4" xfId="11844"/>
    <cellStyle name="Normal 9 2 2 2 2 4 3 4 4 2" xfId="18822"/>
    <cellStyle name="Normal 9 2 2 2 2 4 3 4 5" xfId="13762"/>
    <cellStyle name="Normal 9 2 2 2 2 4 3 5" xfId="1078"/>
    <cellStyle name="Normal 9 2 2 2 2 4 3 5 2" xfId="1079"/>
    <cellStyle name="Normal 9 2 2 2 2 4 3 5 2 2" xfId="13766"/>
    <cellStyle name="Normal 9 2 2 2 2 4 3 5 3" xfId="1080"/>
    <cellStyle name="Normal 9 2 2 2 2 4 3 5 3 2" xfId="13767"/>
    <cellStyle name="Normal 9 2 2 2 2 4 3 5 4" xfId="12474"/>
    <cellStyle name="Normal 9 2 2 2 2 4 3 5 4 2" xfId="19452"/>
    <cellStyle name="Normal 9 2 2 2 2 4 3 5 5" xfId="13765"/>
    <cellStyle name="Normal 9 2 2 2 2 4 3 6" xfId="1081"/>
    <cellStyle name="Normal 9 2 2 2 2 4 3 6 2" xfId="13768"/>
    <cellStyle name="Normal 9 2 2 2 2 4 3 7" xfId="1082"/>
    <cellStyle name="Normal 9 2 2 2 2 4 3 7 2" xfId="13769"/>
    <cellStyle name="Normal 9 2 2 2 2 4 3 8" xfId="10048"/>
    <cellStyle name="Normal 9 2 2 2 2 4 3 8 2" xfId="17033"/>
    <cellStyle name="Normal 9 2 2 2 2 4 3 9" xfId="13755"/>
    <cellStyle name="Normal 9 2 2 2 2 4 4" xfId="1083"/>
    <cellStyle name="Normal 9 2 2 2 2 4 4 2" xfId="1084"/>
    <cellStyle name="Normal 9 2 2 2 2 4 4 2 2" xfId="1085"/>
    <cellStyle name="Normal 9 2 2 2 2 4 4 2 2 2" xfId="13772"/>
    <cellStyle name="Normal 9 2 2 2 2 4 4 2 3" xfId="1086"/>
    <cellStyle name="Normal 9 2 2 2 2 4 4 2 3 2" xfId="13773"/>
    <cellStyle name="Normal 9 2 2 2 2 4 4 2 4" xfId="11437"/>
    <cellStyle name="Normal 9 2 2 2 2 4 4 2 4 2" xfId="18415"/>
    <cellStyle name="Normal 9 2 2 2 2 4 4 2 5" xfId="13771"/>
    <cellStyle name="Normal 9 2 2 2 2 4 4 3" xfId="1087"/>
    <cellStyle name="Normal 9 2 2 2 2 4 4 3 2" xfId="1088"/>
    <cellStyle name="Normal 9 2 2 2 2 4 4 3 2 2" xfId="13775"/>
    <cellStyle name="Normal 9 2 2 2 2 4 4 3 3" xfId="1089"/>
    <cellStyle name="Normal 9 2 2 2 2 4 4 3 3 2" xfId="13776"/>
    <cellStyle name="Normal 9 2 2 2 2 4 4 3 4" xfId="12067"/>
    <cellStyle name="Normal 9 2 2 2 2 4 4 3 4 2" xfId="19045"/>
    <cellStyle name="Normal 9 2 2 2 2 4 4 3 5" xfId="13774"/>
    <cellStyle name="Normal 9 2 2 2 2 4 4 4" xfId="1090"/>
    <cellStyle name="Normal 9 2 2 2 2 4 4 4 2" xfId="1091"/>
    <cellStyle name="Normal 9 2 2 2 2 4 4 4 2 2" xfId="13778"/>
    <cellStyle name="Normal 9 2 2 2 2 4 4 4 3" xfId="1092"/>
    <cellStyle name="Normal 9 2 2 2 2 4 4 4 3 2" xfId="13779"/>
    <cellStyle name="Normal 9 2 2 2 2 4 4 4 4" xfId="12700"/>
    <cellStyle name="Normal 9 2 2 2 2 4 4 4 4 2" xfId="19675"/>
    <cellStyle name="Normal 9 2 2 2 2 4 4 4 5" xfId="13777"/>
    <cellStyle name="Normal 9 2 2 2 2 4 4 5" xfId="1093"/>
    <cellStyle name="Normal 9 2 2 2 2 4 4 5 2" xfId="13780"/>
    <cellStyle name="Normal 9 2 2 2 2 4 4 6" xfId="1094"/>
    <cellStyle name="Normal 9 2 2 2 2 4 4 6 2" xfId="13781"/>
    <cellStyle name="Normal 9 2 2 2 2 4 4 7" xfId="10803"/>
    <cellStyle name="Normal 9 2 2 2 2 4 4 7 2" xfId="17785"/>
    <cellStyle name="Normal 9 2 2 2 2 4 4 8" xfId="13770"/>
    <cellStyle name="Normal 9 2 2 2 2 4 4 9" xfId="19953"/>
    <cellStyle name="Normal 9 2 2 2 2 4 5" xfId="1095"/>
    <cellStyle name="Normal 9 2 2 2 2 4 5 2" xfId="1096"/>
    <cellStyle name="Normal 9 2 2 2 2 4 5 2 2" xfId="1097"/>
    <cellStyle name="Normal 9 2 2 2 2 4 5 2 2 2" xfId="13784"/>
    <cellStyle name="Normal 9 2 2 2 2 4 5 2 3" xfId="1098"/>
    <cellStyle name="Normal 9 2 2 2 2 4 5 2 3 2" xfId="13785"/>
    <cellStyle name="Normal 9 2 2 2 2 4 5 2 4" xfId="12801"/>
    <cellStyle name="Normal 9 2 2 2 2 4 5 2 4 2" xfId="19776"/>
    <cellStyle name="Normal 9 2 2 2 2 4 5 2 5" xfId="13783"/>
    <cellStyle name="Normal 9 2 2 2 2 4 5 3" xfId="1099"/>
    <cellStyle name="Normal 9 2 2 2 2 4 5 3 2" xfId="13786"/>
    <cellStyle name="Normal 9 2 2 2 2 4 5 4" xfId="1100"/>
    <cellStyle name="Normal 9 2 2 2 2 4 5 4 2" xfId="13787"/>
    <cellStyle name="Normal 9 2 2 2 2 4 5 5" xfId="10312"/>
    <cellStyle name="Normal 9 2 2 2 2 4 5 5 2" xfId="17297"/>
    <cellStyle name="Normal 9 2 2 2 2 4 5 6" xfId="13782"/>
    <cellStyle name="Normal 9 2 2 2 2 4 5 7" xfId="19954"/>
    <cellStyle name="Normal 9 2 2 2 2 4 6" xfId="1101"/>
    <cellStyle name="Normal 9 2 2 2 2 4 6 2" xfId="1102"/>
    <cellStyle name="Normal 9 2 2 2 2 4 6 2 2" xfId="13789"/>
    <cellStyle name="Normal 9 2 2 2 2 4 6 3" xfId="1103"/>
    <cellStyle name="Normal 9 2 2 2 2 4 6 3 2" xfId="13790"/>
    <cellStyle name="Normal 9 2 2 2 2 4 6 4" xfId="10949"/>
    <cellStyle name="Normal 9 2 2 2 2 4 6 4 2" xfId="17927"/>
    <cellStyle name="Normal 9 2 2 2 2 4 6 5" xfId="13788"/>
    <cellStyle name="Normal 9 2 2 2 2 4 7" xfId="1104"/>
    <cellStyle name="Normal 9 2 2 2 2 4 7 2" xfId="1105"/>
    <cellStyle name="Normal 9 2 2 2 2 4 7 2 2" xfId="13792"/>
    <cellStyle name="Normal 9 2 2 2 2 4 7 3" xfId="1106"/>
    <cellStyle name="Normal 9 2 2 2 2 4 7 3 2" xfId="13793"/>
    <cellStyle name="Normal 9 2 2 2 2 4 7 4" xfId="11579"/>
    <cellStyle name="Normal 9 2 2 2 2 4 7 4 2" xfId="18557"/>
    <cellStyle name="Normal 9 2 2 2 2 4 7 5" xfId="13791"/>
    <cellStyle name="Normal 9 2 2 2 2 4 8" xfId="1107"/>
    <cellStyle name="Normal 9 2 2 2 2 4 8 2" xfId="1108"/>
    <cellStyle name="Normal 9 2 2 2 2 4 8 2 2" xfId="13795"/>
    <cellStyle name="Normal 9 2 2 2 2 4 8 3" xfId="1109"/>
    <cellStyle name="Normal 9 2 2 2 2 4 8 3 2" xfId="13796"/>
    <cellStyle name="Normal 9 2 2 2 2 4 8 4" xfId="12209"/>
    <cellStyle name="Normal 9 2 2 2 2 4 8 4 2" xfId="19187"/>
    <cellStyle name="Normal 9 2 2 2 2 4 8 5" xfId="13794"/>
    <cellStyle name="Normal 9 2 2 2 2 4 9" xfId="1110"/>
    <cellStyle name="Normal 9 2 2 2 2 4 9 2" xfId="13797"/>
    <cellStyle name="Normal 9 2 2 2 2 5" xfId="1111"/>
    <cellStyle name="Normal 9 2 2 2 2 5 10" xfId="13798"/>
    <cellStyle name="Normal 9 2 2 2 2 5 11" xfId="19955"/>
    <cellStyle name="Normal 9 2 2 2 2 5 2" xfId="1112"/>
    <cellStyle name="Normal 9 2 2 2 2 5 2 10" xfId="19956"/>
    <cellStyle name="Normal 9 2 2 2 2 5 2 2" xfId="1113"/>
    <cellStyle name="Normal 9 2 2 2 2 5 2 2 2" xfId="1114"/>
    <cellStyle name="Normal 9 2 2 2 2 5 2 2 2 2" xfId="13801"/>
    <cellStyle name="Normal 9 2 2 2 2 5 2 2 3" xfId="1115"/>
    <cellStyle name="Normal 9 2 2 2 2 5 2 2 3 2" xfId="13802"/>
    <cellStyle name="Normal 9 2 2 2 2 5 2 2 4" xfId="10643"/>
    <cellStyle name="Normal 9 2 2 2 2 5 2 2 4 2" xfId="17628"/>
    <cellStyle name="Normal 9 2 2 2 2 5 2 2 5" xfId="13800"/>
    <cellStyle name="Normal 9 2 2 2 2 5 2 3" xfId="1116"/>
    <cellStyle name="Normal 9 2 2 2 2 5 2 3 2" xfId="1117"/>
    <cellStyle name="Normal 9 2 2 2 2 5 2 3 2 2" xfId="13804"/>
    <cellStyle name="Normal 9 2 2 2 2 5 2 3 3" xfId="1118"/>
    <cellStyle name="Normal 9 2 2 2 2 5 2 3 3 2" xfId="13805"/>
    <cellStyle name="Normal 9 2 2 2 2 5 2 3 4" xfId="11280"/>
    <cellStyle name="Normal 9 2 2 2 2 5 2 3 4 2" xfId="18258"/>
    <cellStyle name="Normal 9 2 2 2 2 5 2 3 5" xfId="13803"/>
    <cellStyle name="Normal 9 2 2 2 2 5 2 4" xfId="1119"/>
    <cellStyle name="Normal 9 2 2 2 2 5 2 4 2" xfId="1120"/>
    <cellStyle name="Normal 9 2 2 2 2 5 2 4 2 2" xfId="13807"/>
    <cellStyle name="Normal 9 2 2 2 2 5 2 4 3" xfId="1121"/>
    <cellStyle name="Normal 9 2 2 2 2 5 2 4 3 2" xfId="13808"/>
    <cellStyle name="Normal 9 2 2 2 2 5 2 4 4" xfId="11910"/>
    <cellStyle name="Normal 9 2 2 2 2 5 2 4 4 2" xfId="18888"/>
    <cellStyle name="Normal 9 2 2 2 2 5 2 4 5" xfId="13806"/>
    <cellStyle name="Normal 9 2 2 2 2 5 2 5" xfId="1122"/>
    <cellStyle name="Normal 9 2 2 2 2 5 2 5 2" xfId="1123"/>
    <cellStyle name="Normal 9 2 2 2 2 5 2 5 2 2" xfId="13810"/>
    <cellStyle name="Normal 9 2 2 2 2 5 2 5 3" xfId="1124"/>
    <cellStyle name="Normal 9 2 2 2 2 5 2 5 3 2" xfId="13811"/>
    <cellStyle name="Normal 9 2 2 2 2 5 2 5 4" xfId="12540"/>
    <cellStyle name="Normal 9 2 2 2 2 5 2 5 4 2" xfId="19518"/>
    <cellStyle name="Normal 9 2 2 2 2 5 2 5 5" xfId="13809"/>
    <cellStyle name="Normal 9 2 2 2 2 5 2 6" xfId="1125"/>
    <cellStyle name="Normal 9 2 2 2 2 5 2 6 2" xfId="13812"/>
    <cellStyle name="Normal 9 2 2 2 2 5 2 7" xfId="1126"/>
    <cellStyle name="Normal 9 2 2 2 2 5 2 7 2" xfId="13813"/>
    <cellStyle name="Normal 9 2 2 2 2 5 2 8" xfId="10114"/>
    <cellStyle name="Normal 9 2 2 2 2 5 2 8 2" xfId="17099"/>
    <cellStyle name="Normal 9 2 2 2 2 5 2 9" xfId="13799"/>
    <cellStyle name="Normal 9 2 2 2 2 5 3" xfId="1127"/>
    <cellStyle name="Normal 9 2 2 2 2 5 3 2" xfId="1128"/>
    <cellStyle name="Normal 9 2 2 2 2 5 3 2 2" xfId="13815"/>
    <cellStyle name="Normal 9 2 2 2 2 5 3 3" xfId="1129"/>
    <cellStyle name="Normal 9 2 2 2 2 5 3 3 2" xfId="13816"/>
    <cellStyle name="Normal 9 2 2 2 2 5 3 4" xfId="10378"/>
    <cellStyle name="Normal 9 2 2 2 2 5 3 4 2" xfId="17363"/>
    <cellStyle name="Normal 9 2 2 2 2 5 3 5" xfId="13814"/>
    <cellStyle name="Normal 9 2 2 2 2 5 4" xfId="1130"/>
    <cellStyle name="Normal 9 2 2 2 2 5 4 2" xfId="1131"/>
    <cellStyle name="Normal 9 2 2 2 2 5 4 2 2" xfId="13818"/>
    <cellStyle name="Normal 9 2 2 2 2 5 4 3" xfId="1132"/>
    <cellStyle name="Normal 9 2 2 2 2 5 4 3 2" xfId="13819"/>
    <cellStyle name="Normal 9 2 2 2 2 5 4 4" xfId="11015"/>
    <cellStyle name="Normal 9 2 2 2 2 5 4 4 2" xfId="17993"/>
    <cellStyle name="Normal 9 2 2 2 2 5 4 5" xfId="13817"/>
    <cellStyle name="Normal 9 2 2 2 2 5 5" xfId="1133"/>
    <cellStyle name="Normal 9 2 2 2 2 5 5 2" xfId="1134"/>
    <cellStyle name="Normal 9 2 2 2 2 5 5 2 2" xfId="13821"/>
    <cellStyle name="Normal 9 2 2 2 2 5 5 3" xfId="1135"/>
    <cellStyle name="Normal 9 2 2 2 2 5 5 3 2" xfId="13822"/>
    <cellStyle name="Normal 9 2 2 2 2 5 5 4" xfId="11645"/>
    <cellStyle name="Normal 9 2 2 2 2 5 5 4 2" xfId="18623"/>
    <cellStyle name="Normal 9 2 2 2 2 5 5 5" xfId="13820"/>
    <cellStyle name="Normal 9 2 2 2 2 5 6" xfId="1136"/>
    <cellStyle name="Normal 9 2 2 2 2 5 6 2" xfId="1137"/>
    <cellStyle name="Normal 9 2 2 2 2 5 6 2 2" xfId="13824"/>
    <cellStyle name="Normal 9 2 2 2 2 5 6 3" xfId="1138"/>
    <cellStyle name="Normal 9 2 2 2 2 5 6 3 2" xfId="13825"/>
    <cellStyle name="Normal 9 2 2 2 2 5 6 4" xfId="12275"/>
    <cellStyle name="Normal 9 2 2 2 2 5 6 4 2" xfId="19253"/>
    <cellStyle name="Normal 9 2 2 2 2 5 6 5" xfId="13823"/>
    <cellStyle name="Normal 9 2 2 2 2 5 7" xfId="1139"/>
    <cellStyle name="Normal 9 2 2 2 2 5 7 2" xfId="13826"/>
    <cellStyle name="Normal 9 2 2 2 2 5 8" xfId="1140"/>
    <cellStyle name="Normal 9 2 2 2 2 5 8 2" xfId="13827"/>
    <cellStyle name="Normal 9 2 2 2 2 5 9" xfId="9848"/>
    <cellStyle name="Normal 9 2 2 2 2 5 9 2" xfId="16834"/>
    <cellStyle name="Normal 9 2 2 2 2 6" xfId="1141"/>
    <cellStyle name="Normal 9 2 2 2 2 6 10" xfId="19957"/>
    <cellStyle name="Normal 9 2 2 2 2 6 2" xfId="1142"/>
    <cellStyle name="Normal 9 2 2 2 2 6 2 2" xfId="1143"/>
    <cellStyle name="Normal 9 2 2 2 2 6 2 2 2" xfId="13830"/>
    <cellStyle name="Normal 9 2 2 2 2 6 2 3" xfId="1144"/>
    <cellStyle name="Normal 9 2 2 2 2 6 2 3 2" xfId="13831"/>
    <cellStyle name="Normal 9 2 2 2 2 6 2 4" xfId="10511"/>
    <cellStyle name="Normal 9 2 2 2 2 6 2 4 2" xfId="17496"/>
    <cellStyle name="Normal 9 2 2 2 2 6 2 5" xfId="13829"/>
    <cellStyle name="Normal 9 2 2 2 2 6 3" xfId="1145"/>
    <cellStyle name="Normal 9 2 2 2 2 6 3 2" xfId="1146"/>
    <cellStyle name="Normal 9 2 2 2 2 6 3 2 2" xfId="13833"/>
    <cellStyle name="Normal 9 2 2 2 2 6 3 3" xfId="1147"/>
    <cellStyle name="Normal 9 2 2 2 2 6 3 3 2" xfId="13834"/>
    <cellStyle name="Normal 9 2 2 2 2 6 3 4" xfId="11148"/>
    <cellStyle name="Normal 9 2 2 2 2 6 3 4 2" xfId="18126"/>
    <cellStyle name="Normal 9 2 2 2 2 6 3 5" xfId="13832"/>
    <cellStyle name="Normal 9 2 2 2 2 6 4" xfId="1148"/>
    <cellStyle name="Normal 9 2 2 2 2 6 4 2" xfId="1149"/>
    <cellStyle name="Normal 9 2 2 2 2 6 4 2 2" xfId="13836"/>
    <cellStyle name="Normal 9 2 2 2 2 6 4 3" xfId="1150"/>
    <cellStyle name="Normal 9 2 2 2 2 6 4 3 2" xfId="13837"/>
    <cellStyle name="Normal 9 2 2 2 2 6 4 4" xfId="11778"/>
    <cellStyle name="Normal 9 2 2 2 2 6 4 4 2" xfId="18756"/>
    <cellStyle name="Normal 9 2 2 2 2 6 4 5" xfId="13835"/>
    <cellStyle name="Normal 9 2 2 2 2 6 5" xfId="1151"/>
    <cellStyle name="Normal 9 2 2 2 2 6 5 2" xfId="1152"/>
    <cellStyle name="Normal 9 2 2 2 2 6 5 2 2" xfId="13839"/>
    <cellStyle name="Normal 9 2 2 2 2 6 5 3" xfId="1153"/>
    <cellStyle name="Normal 9 2 2 2 2 6 5 3 2" xfId="13840"/>
    <cellStyle name="Normal 9 2 2 2 2 6 5 4" xfId="12408"/>
    <cellStyle name="Normal 9 2 2 2 2 6 5 4 2" xfId="19386"/>
    <cellStyle name="Normal 9 2 2 2 2 6 5 5" xfId="13838"/>
    <cellStyle name="Normal 9 2 2 2 2 6 6" xfId="1154"/>
    <cellStyle name="Normal 9 2 2 2 2 6 6 2" xfId="13841"/>
    <cellStyle name="Normal 9 2 2 2 2 6 7" xfId="1155"/>
    <cellStyle name="Normal 9 2 2 2 2 6 7 2" xfId="13842"/>
    <cellStyle name="Normal 9 2 2 2 2 6 8" xfId="9982"/>
    <cellStyle name="Normal 9 2 2 2 2 6 8 2" xfId="16967"/>
    <cellStyle name="Normal 9 2 2 2 2 6 9" xfId="13828"/>
    <cellStyle name="Normal 9 2 2 2 2 7" xfId="1156"/>
    <cellStyle name="Normal 9 2 2 2 2 7 2" xfId="1157"/>
    <cellStyle name="Normal 9 2 2 2 2 7 2 2" xfId="1158"/>
    <cellStyle name="Normal 9 2 2 2 2 7 2 2 2" xfId="13845"/>
    <cellStyle name="Normal 9 2 2 2 2 7 2 3" xfId="1159"/>
    <cellStyle name="Normal 9 2 2 2 2 7 2 3 2" xfId="13846"/>
    <cellStyle name="Normal 9 2 2 2 2 7 2 4" xfId="11412"/>
    <cellStyle name="Normal 9 2 2 2 2 7 2 4 2" xfId="18390"/>
    <cellStyle name="Normal 9 2 2 2 2 7 2 5" xfId="13844"/>
    <cellStyle name="Normal 9 2 2 2 2 7 3" xfId="1160"/>
    <cellStyle name="Normal 9 2 2 2 2 7 3 2" xfId="1161"/>
    <cellStyle name="Normal 9 2 2 2 2 7 3 2 2" xfId="13848"/>
    <cellStyle name="Normal 9 2 2 2 2 7 3 3" xfId="1162"/>
    <cellStyle name="Normal 9 2 2 2 2 7 3 3 2" xfId="13849"/>
    <cellStyle name="Normal 9 2 2 2 2 7 3 4" xfId="12042"/>
    <cellStyle name="Normal 9 2 2 2 2 7 3 4 2" xfId="19020"/>
    <cellStyle name="Normal 9 2 2 2 2 7 3 5" xfId="13847"/>
    <cellStyle name="Normal 9 2 2 2 2 7 4" xfId="1163"/>
    <cellStyle name="Normal 9 2 2 2 2 7 4 2" xfId="1164"/>
    <cellStyle name="Normal 9 2 2 2 2 7 4 2 2" xfId="13851"/>
    <cellStyle name="Normal 9 2 2 2 2 7 4 3" xfId="1165"/>
    <cellStyle name="Normal 9 2 2 2 2 7 4 3 2" xfId="13852"/>
    <cellStyle name="Normal 9 2 2 2 2 7 4 4" xfId="12672"/>
    <cellStyle name="Normal 9 2 2 2 2 7 4 4 2" xfId="19650"/>
    <cellStyle name="Normal 9 2 2 2 2 7 4 5" xfId="13850"/>
    <cellStyle name="Normal 9 2 2 2 2 7 5" xfId="1166"/>
    <cellStyle name="Normal 9 2 2 2 2 7 5 2" xfId="13853"/>
    <cellStyle name="Normal 9 2 2 2 2 7 6" xfId="1167"/>
    <cellStyle name="Normal 9 2 2 2 2 7 6 2" xfId="13854"/>
    <cellStyle name="Normal 9 2 2 2 2 7 7" xfId="10775"/>
    <cellStyle name="Normal 9 2 2 2 2 7 7 2" xfId="17760"/>
    <cellStyle name="Normal 9 2 2 2 2 7 8" xfId="13843"/>
    <cellStyle name="Normal 9 2 2 2 2 7 9" xfId="19958"/>
    <cellStyle name="Normal 9 2 2 2 2 8" xfId="1168"/>
    <cellStyle name="Normal 9 2 2 2 2 8 2" xfId="1169"/>
    <cellStyle name="Normal 9 2 2 2 2 8 2 2" xfId="1170"/>
    <cellStyle name="Normal 9 2 2 2 2 8 2 2 2" xfId="13857"/>
    <cellStyle name="Normal 9 2 2 2 2 8 2 3" xfId="1171"/>
    <cellStyle name="Normal 9 2 2 2 2 8 2 3 2" xfId="13858"/>
    <cellStyle name="Normal 9 2 2 2 2 8 2 4" xfId="12776"/>
    <cellStyle name="Normal 9 2 2 2 2 8 2 4 2" xfId="19751"/>
    <cellStyle name="Normal 9 2 2 2 2 8 2 5" xfId="13856"/>
    <cellStyle name="Normal 9 2 2 2 2 8 3" xfId="1172"/>
    <cellStyle name="Normal 9 2 2 2 2 8 3 2" xfId="13859"/>
    <cellStyle name="Normal 9 2 2 2 2 8 4" xfId="1173"/>
    <cellStyle name="Normal 9 2 2 2 2 8 4 2" xfId="13860"/>
    <cellStyle name="Normal 9 2 2 2 2 8 5" xfId="10246"/>
    <cellStyle name="Normal 9 2 2 2 2 8 5 2" xfId="17231"/>
    <cellStyle name="Normal 9 2 2 2 2 8 6" xfId="13855"/>
    <cellStyle name="Normal 9 2 2 2 2 8 7" xfId="19959"/>
    <cellStyle name="Normal 9 2 2 2 2 9" xfId="1174"/>
    <cellStyle name="Normal 9 2 2 2 2 9 2" xfId="1175"/>
    <cellStyle name="Normal 9 2 2 2 2 9 2 2" xfId="13862"/>
    <cellStyle name="Normal 9 2 2 2 2 9 3" xfId="1176"/>
    <cellStyle name="Normal 9 2 2 2 2 9 3 2" xfId="13863"/>
    <cellStyle name="Normal 9 2 2 2 2 9 4" xfId="10883"/>
    <cellStyle name="Normal 9 2 2 2 2 9 4 2" xfId="17861"/>
    <cellStyle name="Normal 9 2 2 2 2 9 5" xfId="13861"/>
    <cellStyle name="Normal 9 2 2 2 3" xfId="1177"/>
    <cellStyle name="Normal 9 2 2 2 3 10" xfId="1178"/>
    <cellStyle name="Normal 9 2 2 2 3 10 2" xfId="1179"/>
    <cellStyle name="Normal 9 2 2 2 3 10 2 2" xfId="13866"/>
    <cellStyle name="Normal 9 2 2 2 3 10 3" xfId="1180"/>
    <cellStyle name="Normal 9 2 2 2 3 10 3 2" xfId="13867"/>
    <cellStyle name="Normal 9 2 2 2 3 10 4" xfId="12152"/>
    <cellStyle name="Normal 9 2 2 2 3 10 4 2" xfId="19130"/>
    <cellStyle name="Normal 9 2 2 2 3 10 5" xfId="13865"/>
    <cellStyle name="Normal 9 2 2 2 3 11" xfId="1181"/>
    <cellStyle name="Normal 9 2 2 2 3 11 2" xfId="13868"/>
    <cellStyle name="Normal 9 2 2 2 3 12" xfId="1182"/>
    <cellStyle name="Normal 9 2 2 2 3 12 2" xfId="13869"/>
    <cellStyle name="Normal 9 2 2 2 3 13" xfId="9724"/>
    <cellStyle name="Normal 9 2 2 2 3 13 2" xfId="16711"/>
    <cellStyle name="Normal 9 2 2 2 3 14" xfId="13864"/>
    <cellStyle name="Normal 9 2 2 2 3 15" xfId="19960"/>
    <cellStyle name="Normal 9 2 2 2 3 2" xfId="1183"/>
    <cellStyle name="Normal 9 2 2 2 3 2 10" xfId="1184"/>
    <cellStyle name="Normal 9 2 2 2 3 2 10 2" xfId="13871"/>
    <cellStyle name="Normal 9 2 2 2 3 2 11" xfId="1185"/>
    <cellStyle name="Normal 9 2 2 2 3 2 11 2" xfId="13872"/>
    <cellStyle name="Normal 9 2 2 2 3 2 12" xfId="9758"/>
    <cellStyle name="Normal 9 2 2 2 3 2 12 2" xfId="16744"/>
    <cellStyle name="Normal 9 2 2 2 3 2 13" xfId="13870"/>
    <cellStyle name="Normal 9 2 2 2 3 2 14" xfId="19961"/>
    <cellStyle name="Normal 9 2 2 2 3 2 2" xfId="1186"/>
    <cellStyle name="Normal 9 2 2 2 3 2 2 10" xfId="9824"/>
    <cellStyle name="Normal 9 2 2 2 3 2 2 10 2" xfId="16810"/>
    <cellStyle name="Normal 9 2 2 2 3 2 2 11" xfId="13873"/>
    <cellStyle name="Normal 9 2 2 2 3 2 2 12" xfId="19962"/>
    <cellStyle name="Normal 9 2 2 2 3 2 2 2" xfId="1187"/>
    <cellStyle name="Normal 9 2 2 2 3 2 2 2 10" xfId="13874"/>
    <cellStyle name="Normal 9 2 2 2 3 2 2 2 11" xfId="19963"/>
    <cellStyle name="Normal 9 2 2 2 3 2 2 2 2" xfId="1188"/>
    <cellStyle name="Normal 9 2 2 2 3 2 2 2 2 10" xfId="19964"/>
    <cellStyle name="Normal 9 2 2 2 3 2 2 2 2 2" xfId="1189"/>
    <cellStyle name="Normal 9 2 2 2 3 2 2 2 2 2 2" xfId="1190"/>
    <cellStyle name="Normal 9 2 2 2 3 2 2 2 2 2 2 2" xfId="13877"/>
    <cellStyle name="Normal 9 2 2 2 3 2 2 2 2 2 3" xfId="1191"/>
    <cellStyle name="Normal 9 2 2 2 3 2 2 2 2 2 3 2" xfId="13878"/>
    <cellStyle name="Normal 9 2 2 2 3 2 2 2 2 2 4" xfId="10751"/>
    <cellStyle name="Normal 9 2 2 2 3 2 2 2 2 2 4 2" xfId="17736"/>
    <cellStyle name="Normal 9 2 2 2 3 2 2 2 2 2 5" xfId="13876"/>
    <cellStyle name="Normal 9 2 2 2 3 2 2 2 2 3" xfId="1192"/>
    <cellStyle name="Normal 9 2 2 2 3 2 2 2 2 3 2" xfId="1193"/>
    <cellStyle name="Normal 9 2 2 2 3 2 2 2 2 3 2 2" xfId="13880"/>
    <cellStyle name="Normal 9 2 2 2 3 2 2 2 2 3 3" xfId="1194"/>
    <cellStyle name="Normal 9 2 2 2 3 2 2 2 2 3 3 2" xfId="13881"/>
    <cellStyle name="Normal 9 2 2 2 3 2 2 2 2 3 4" xfId="11388"/>
    <cellStyle name="Normal 9 2 2 2 3 2 2 2 2 3 4 2" xfId="18366"/>
    <cellStyle name="Normal 9 2 2 2 3 2 2 2 2 3 5" xfId="13879"/>
    <cellStyle name="Normal 9 2 2 2 3 2 2 2 2 4" xfId="1195"/>
    <cellStyle name="Normal 9 2 2 2 3 2 2 2 2 4 2" xfId="1196"/>
    <cellStyle name="Normal 9 2 2 2 3 2 2 2 2 4 2 2" xfId="13883"/>
    <cellStyle name="Normal 9 2 2 2 3 2 2 2 2 4 3" xfId="1197"/>
    <cellStyle name="Normal 9 2 2 2 3 2 2 2 2 4 3 2" xfId="13884"/>
    <cellStyle name="Normal 9 2 2 2 3 2 2 2 2 4 4" xfId="12018"/>
    <cellStyle name="Normal 9 2 2 2 3 2 2 2 2 4 4 2" xfId="18996"/>
    <cellStyle name="Normal 9 2 2 2 3 2 2 2 2 4 5" xfId="13882"/>
    <cellStyle name="Normal 9 2 2 2 3 2 2 2 2 5" xfId="1198"/>
    <cellStyle name="Normal 9 2 2 2 3 2 2 2 2 5 2" xfId="1199"/>
    <cellStyle name="Normal 9 2 2 2 3 2 2 2 2 5 2 2" xfId="13886"/>
    <cellStyle name="Normal 9 2 2 2 3 2 2 2 2 5 3" xfId="1200"/>
    <cellStyle name="Normal 9 2 2 2 3 2 2 2 2 5 3 2" xfId="13887"/>
    <cellStyle name="Normal 9 2 2 2 3 2 2 2 2 5 4" xfId="12648"/>
    <cellStyle name="Normal 9 2 2 2 3 2 2 2 2 5 4 2" xfId="19626"/>
    <cellStyle name="Normal 9 2 2 2 3 2 2 2 2 5 5" xfId="13885"/>
    <cellStyle name="Normal 9 2 2 2 3 2 2 2 2 6" xfId="1201"/>
    <cellStyle name="Normal 9 2 2 2 3 2 2 2 2 6 2" xfId="13888"/>
    <cellStyle name="Normal 9 2 2 2 3 2 2 2 2 7" xfId="1202"/>
    <cellStyle name="Normal 9 2 2 2 3 2 2 2 2 7 2" xfId="13889"/>
    <cellStyle name="Normal 9 2 2 2 3 2 2 2 2 8" xfId="10222"/>
    <cellStyle name="Normal 9 2 2 2 3 2 2 2 2 8 2" xfId="17207"/>
    <cellStyle name="Normal 9 2 2 2 3 2 2 2 2 9" xfId="13875"/>
    <cellStyle name="Normal 9 2 2 2 3 2 2 2 3" xfId="1203"/>
    <cellStyle name="Normal 9 2 2 2 3 2 2 2 3 2" xfId="1204"/>
    <cellStyle name="Normal 9 2 2 2 3 2 2 2 3 2 2" xfId="13891"/>
    <cellStyle name="Normal 9 2 2 2 3 2 2 2 3 3" xfId="1205"/>
    <cellStyle name="Normal 9 2 2 2 3 2 2 2 3 3 2" xfId="13892"/>
    <cellStyle name="Normal 9 2 2 2 3 2 2 2 3 4" xfId="10486"/>
    <cellStyle name="Normal 9 2 2 2 3 2 2 2 3 4 2" xfId="17471"/>
    <cellStyle name="Normal 9 2 2 2 3 2 2 2 3 5" xfId="13890"/>
    <cellStyle name="Normal 9 2 2 2 3 2 2 2 4" xfId="1206"/>
    <cellStyle name="Normal 9 2 2 2 3 2 2 2 4 2" xfId="1207"/>
    <cellStyle name="Normal 9 2 2 2 3 2 2 2 4 2 2" xfId="13894"/>
    <cellStyle name="Normal 9 2 2 2 3 2 2 2 4 3" xfId="1208"/>
    <cellStyle name="Normal 9 2 2 2 3 2 2 2 4 3 2" xfId="13895"/>
    <cellStyle name="Normal 9 2 2 2 3 2 2 2 4 4" xfId="11123"/>
    <cellStyle name="Normal 9 2 2 2 3 2 2 2 4 4 2" xfId="18101"/>
    <cellStyle name="Normal 9 2 2 2 3 2 2 2 4 5" xfId="13893"/>
    <cellStyle name="Normal 9 2 2 2 3 2 2 2 5" xfId="1209"/>
    <cellStyle name="Normal 9 2 2 2 3 2 2 2 5 2" xfId="1210"/>
    <cellStyle name="Normal 9 2 2 2 3 2 2 2 5 2 2" xfId="13897"/>
    <cellStyle name="Normal 9 2 2 2 3 2 2 2 5 3" xfId="1211"/>
    <cellStyle name="Normal 9 2 2 2 3 2 2 2 5 3 2" xfId="13898"/>
    <cellStyle name="Normal 9 2 2 2 3 2 2 2 5 4" xfId="11753"/>
    <cellStyle name="Normal 9 2 2 2 3 2 2 2 5 4 2" xfId="18731"/>
    <cellStyle name="Normal 9 2 2 2 3 2 2 2 5 5" xfId="13896"/>
    <cellStyle name="Normal 9 2 2 2 3 2 2 2 6" xfId="1212"/>
    <cellStyle name="Normal 9 2 2 2 3 2 2 2 6 2" xfId="1213"/>
    <cellStyle name="Normal 9 2 2 2 3 2 2 2 6 2 2" xfId="13900"/>
    <cellStyle name="Normal 9 2 2 2 3 2 2 2 6 3" xfId="1214"/>
    <cellStyle name="Normal 9 2 2 2 3 2 2 2 6 3 2" xfId="13901"/>
    <cellStyle name="Normal 9 2 2 2 3 2 2 2 6 4" xfId="12383"/>
    <cellStyle name="Normal 9 2 2 2 3 2 2 2 6 4 2" xfId="19361"/>
    <cellStyle name="Normal 9 2 2 2 3 2 2 2 6 5" xfId="13899"/>
    <cellStyle name="Normal 9 2 2 2 3 2 2 2 7" xfId="1215"/>
    <cellStyle name="Normal 9 2 2 2 3 2 2 2 7 2" xfId="13902"/>
    <cellStyle name="Normal 9 2 2 2 3 2 2 2 8" xfId="1216"/>
    <cellStyle name="Normal 9 2 2 2 3 2 2 2 8 2" xfId="13903"/>
    <cellStyle name="Normal 9 2 2 2 3 2 2 2 9" xfId="9956"/>
    <cellStyle name="Normal 9 2 2 2 3 2 2 2 9 2" xfId="16942"/>
    <cellStyle name="Normal 9 2 2 2 3 2 2 3" xfId="1217"/>
    <cellStyle name="Normal 9 2 2 2 3 2 2 3 10" xfId="19965"/>
    <cellStyle name="Normal 9 2 2 2 3 2 2 3 2" xfId="1218"/>
    <cellStyle name="Normal 9 2 2 2 3 2 2 3 2 2" xfId="1219"/>
    <cellStyle name="Normal 9 2 2 2 3 2 2 3 2 2 2" xfId="13906"/>
    <cellStyle name="Normal 9 2 2 2 3 2 2 3 2 3" xfId="1220"/>
    <cellStyle name="Normal 9 2 2 2 3 2 2 3 2 3 2" xfId="13907"/>
    <cellStyle name="Normal 9 2 2 2 3 2 2 3 2 4" xfId="10619"/>
    <cellStyle name="Normal 9 2 2 2 3 2 2 3 2 4 2" xfId="17604"/>
    <cellStyle name="Normal 9 2 2 2 3 2 2 3 2 5" xfId="13905"/>
    <cellStyle name="Normal 9 2 2 2 3 2 2 3 3" xfId="1221"/>
    <cellStyle name="Normal 9 2 2 2 3 2 2 3 3 2" xfId="1222"/>
    <cellStyle name="Normal 9 2 2 2 3 2 2 3 3 2 2" xfId="13909"/>
    <cellStyle name="Normal 9 2 2 2 3 2 2 3 3 3" xfId="1223"/>
    <cellStyle name="Normal 9 2 2 2 3 2 2 3 3 3 2" xfId="13910"/>
    <cellStyle name="Normal 9 2 2 2 3 2 2 3 3 4" xfId="11256"/>
    <cellStyle name="Normal 9 2 2 2 3 2 2 3 3 4 2" xfId="18234"/>
    <cellStyle name="Normal 9 2 2 2 3 2 2 3 3 5" xfId="13908"/>
    <cellStyle name="Normal 9 2 2 2 3 2 2 3 4" xfId="1224"/>
    <cellStyle name="Normal 9 2 2 2 3 2 2 3 4 2" xfId="1225"/>
    <cellStyle name="Normal 9 2 2 2 3 2 2 3 4 2 2" xfId="13912"/>
    <cellStyle name="Normal 9 2 2 2 3 2 2 3 4 3" xfId="1226"/>
    <cellStyle name="Normal 9 2 2 2 3 2 2 3 4 3 2" xfId="13913"/>
    <cellStyle name="Normal 9 2 2 2 3 2 2 3 4 4" xfId="11886"/>
    <cellStyle name="Normal 9 2 2 2 3 2 2 3 4 4 2" xfId="18864"/>
    <cellStyle name="Normal 9 2 2 2 3 2 2 3 4 5" xfId="13911"/>
    <cellStyle name="Normal 9 2 2 2 3 2 2 3 5" xfId="1227"/>
    <cellStyle name="Normal 9 2 2 2 3 2 2 3 5 2" xfId="1228"/>
    <cellStyle name="Normal 9 2 2 2 3 2 2 3 5 2 2" xfId="13915"/>
    <cellStyle name="Normal 9 2 2 2 3 2 2 3 5 3" xfId="1229"/>
    <cellStyle name="Normal 9 2 2 2 3 2 2 3 5 3 2" xfId="13916"/>
    <cellStyle name="Normal 9 2 2 2 3 2 2 3 5 4" xfId="12516"/>
    <cellStyle name="Normal 9 2 2 2 3 2 2 3 5 4 2" xfId="19494"/>
    <cellStyle name="Normal 9 2 2 2 3 2 2 3 5 5" xfId="13914"/>
    <cellStyle name="Normal 9 2 2 2 3 2 2 3 6" xfId="1230"/>
    <cellStyle name="Normal 9 2 2 2 3 2 2 3 6 2" xfId="13917"/>
    <cellStyle name="Normal 9 2 2 2 3 2 2 3 7" xfId="1231"/>
    <cellStyle name="Normal 9 2 2 2 3 2 2 3 7 2" xfId="13918"/>
    <cellStyle name="Normal 9 2 2 2 3 2 2 3 8" xfId="10090"/>
    <cellStyle name="Normal 9 2 2 2 3 2 2 3 8 2" xfId="17075"/>
    <cellStyle name="Normal 9 2 2 2 3 2 2 3 9" xfId="13904"/>
    <cellStyle name="Normal 9 2 2 2 3 2 2 4" xfId="1232"/>
    <cellStyle name="Normal 9 2 2 2 3 2 2 4 2" xfId="1233"/>
    <cellStyle name="Normal 9 2 2 2 3 2 2 4 2 2" xfId="13920"/>
    <cellStyle name="Normal 9 2 2 2 3 2 2 4 3" xfId="1234"/>
    <cellStyle name="Normal 9 2 2 2 3 2 2 4 3 2" xfId="13921"/>
    <cellStyle name="Normal 9 2 2 2 3 2 2 4 4" xfId="10354"/>
    <cellStyle name="Normal 9 2 2 2 3 2 2 4 4 2" xfId="17339"/>
    <cellStyle name="Normal 9 2 2 2 3 2 2 4 5" xfId="13919"/>
    <cellStyle name="Normal 9 2 2 2 3 2 2 5" xfId="1235"/>
    <cellStyle name="Normal 9 2 2 2 3 2 2 5 2" xfId="1236"/>
    <cellStyle name="Normal 9 2 2 2 3 2 2 5 2 2" xfId="13923"/>
    <cellStyle name="Normal 9 2 2 2 3 2 2 5 3" xfId="1237"/>
    <cellStyle name="Normal 9 2 2 2 3 2 2 5 3 2" xfId="13924"/>
    <cellStyle name="Normal 9 2 2 2 3 2 2 5 4" xfId="10991"/>
    <cellStyle name="Normal 9 2 2 2 3 2 2 5 4 2" xfId="17969"/>
    <cellStyle name="Normal 9 2 2 2 3 2 2 5 5" xfId="13922"/>
    <cellStyle name="Normal 9 2 2 2 3 2 2 6" xfId="1238"/>
    <cellStyle name="Normal 9 2 2 2 3 2 2 6 2" xfId="1239"/>
    <cellStyle name="Normal 9 2 2 2 3 2 2 6 2 2" xfId="13926"/>
    <cellStyle name="Normal 9 2 2 2 3 2 2 6 3" xfId="1240"/>
    <cellStyle name="Normal 9 2 2 2 3 2 2 6 3 2" xfId="13927"/>
    <cellStyle name="Normal 9 2 2 2 3 2 2 6 4" xfId="11621"/>
    <cellStyle name="Normal 9 2 2 2 3 2 2 6 4 2" xfId="18599"/>
    <cellStyle name="Normal 9 2 2 2 3 2 2 6 5" xfId="13925"/>
    <cellStyle name="Normal 9 2 2 2 3 2 2 7" xfId="1241"/>
    <cellStyle name="Normal 9 2 2 2 3 2 2 7 2" xfId="1242"/>
    <cellStyle name="Normal 9 2 2 2 3 2 2 7 2 2" xfId="13929"/>
    <cellStyle name="Normal 9 2 2 2 3 2 2 7 3" xfId="1243"/>
    <cellStyle name="Normal 9 2 2 2 3 2 2 7 3 2" xfId="13930"/>
    <cellStyle name="Normal 9 2 2 2 3 2 2 7 4" xfId="12251"/>
    <cellStyle name="Normal 9 2 2 2 3 2 2 7 4 2" xfId="19229"/>
    <cellStyle name="Normal 9 2 2 2 3 2 2 7 5" xfId="13928"/>
    <cellStyle name="Normal 9 2 2 2 3 2 2 8" xfId="1244"/>
    <cellStyle name="Normal 9 2 2 2 3 2 2 8 2" xfId="13931"/>
    <cellStyle name="Normal 9 2 2 2 3 2 2 9" xfId="1245"/>
    <cellStyle name="Normal 9 2 2 2 3 2 2 9 2" xfId="13932"/>
    <cellStyle name="Normal 9 2 2 2 3 2 3" xfId="1246"/>
    <cellStyle name="Normal 9 2 2 2 3 2 3 10" xfId="13933"/>
    <cellStyle name="Normal 9 2 2 2 3 2 3 11" xfId="19966"/>
    <cellStyle name="Normal 9 2 2 2 3 2 3 2" xfId="1247"/>
    <cellStyle name="Normal 9 2 2 2 3 2 3 2 10" xfId="19967"/>
    <cellStyle name="Normal 9 2 2 2 3 2 3 2 2" xfId="1248"/>
    <cellStyle name="Normal 9 2 2 2 3 2 3 2 2 2" xfId="1249"/>
    <cellStyle name="Normal 9 2 2 2 3 2 3 2 2 2 2" xfId="13936"/>
    <cellStyle name="Normal 9 2 2 2 3 2 3 2 2 3" xfId="1250"/>
    <cellStyle name="Normal 9 2 2 2 3 2 3 2 2 3 2" xfId="13937"/>
    <cellStyle name="Normal 9 2 2 2 3 2 3 2 2 4" xfId="10685"/>
    <cellStyle name="Normal 9 2 2 2 3 2 3 2 2 4 2" xfId="17670"/>
    <cellStyle name="Normal 9 2 2 2 3 2 3 2 2 5" xfId="13935"/>
    <cellStyle name="Normal 9 2 2 2 3 2 3 2 3" xfId="1251"/>
    <cellStyle name="Normal 9 2 2 2 3 2 3 2 3 2" xfId="1252"/>
    <cellStyle name="Normal 9 2 2 2 3 2 3 2 3 2 2" xfId="13939"/>
    <cellStyle name="Normal 9 2 2 2 3 2 3 2 3 3" xfId="1253"/>
    <cellStyle name="Normal 9 2 2 2 3 2 3 2 3 3 2" xfId="13940"/>
    <cellStyle name="Normal 9 2 2 2 3 2 3 2 3 4" xfId="11322"/>
    <cellStyle name="Normal 9 2 2 2 3 2 3 2 3 4 2" xfId="18300"/>
    <cellStyle name="Normal 9 2 2 2 3 2 3 2 3 5" xfId="13938"/>
    <cellStyle name="Normal 9 2 2 2 3 2 3 2 4" xfId="1254"/>
    <cellStyle name="Normal 9 2 2 2 3 2 3 2 4 2" xfId="1255"/>
    <cellStyle name="Normal 9 2 2 2 3 2 3 2 4 2 2" xfId="13942"/>
    <cellStyle name="Normal 9 2 2 2 3 2 3 2 4 3" xfId="1256"/>
    <cellStyle name="Normal 9 2 2 2 3 2 3 2 4 3 2" xfId="13943"/>
    <cellStyle name="Normal 9 2 2 2 3 2 3 2 4 4" xfId="11952"/>
    <cellStyle name="Normal 9 2 2 2 3 2 3 2 4 4 2" xfId="18930"/>
    <cellStyle name="Normal 9 2 2 2 3 2 3 2 4 5" xfId="13941"/>
    <cellStyle name="Normal 9 2 2 2 3 2 3 2 5" xfId="1257"/>
    <cellStyle name="Normal 9 2 2 2 3 2 3 2 5 2" xfId="1258"/>
    <cellStyle name="Normal 9 2 2 2 3 2 3 2 5 2 2" xfId="13945"/>
    <cellStyle name="Normal 9 2 2 2 3 2 3 2 5 3" xfId="1259"/>
    <cellStyle name="Normal 9 2 2 2 3 2 3 2 5 3 2" xfId="13946"/>
    <cellStyle name="Normal 9 2 2 2 3 2 3 2 5 4" xfId="12582"/>
    <cellStyle name="Normal 9 2 2 2 3 2 3 2 5 4 2" xfId="19560"/>
    <cellStyle name="Normal 9 2 2 2 3 2 3 2 5 5" xfId="13944"/>
    <cellStyle name="Normal 9 2 2 2 3 2 3 2 6" xfId="1260"/>
    <cellStyle name="Normal 9 2 2 2 3 2 3 2 6 2" xfId="13947"/>
    <cellStyle name="Normal 9 2 2 2 3 2 3 2 7" xfId="1261"/>
    <cellStyle name="Normal 9 2 2 2 3 2 3 2 7 2" xfId="13948"/>
    <cellStyle name="Normal 9 2 2 2 3 2 3 2 8" xfId="10156"/>
    <cellStyle name="Normal 9 2 2 2 3 2 3 2 8 2" xfId="17141"/>
    <cellStyle name="Normal 9 2 2 2 3 2 3 2 9" xfId="13934"/>
    <cellStyle name="Normal 9 2 2 2 3 2 3 3" xfId="1262"/>
    <cellStyle name="Normal 9 2 2 2 3 2 3 3 2" xfId="1263"/>
    <cellStyle name="Normal 9 2 2 2 3 2 3 3 2 2" xfId="13950"/>
    <cellStyle name="Normal 9 2 2 2 3 2 3 3 3" xfId="1264"/>
    <cellStyle name="Normal 9 2 2 2 3 2 3 3 3 2" xfId="13951"/>
    <cellStyle name="Normal 9 2 2 2 3 2 3 3 4" xfId="10420"/>
    <cellStyle name="Normal 9 2 2 2 3 2 3 3 4 2" xfId="17405"/>
    <cellStyle name="Normal 9 2 2 2 3 2 3 3 5" xfId="13949"/>
    <cellStyle name="Normal 9 2 2 2 3 2 3 4" xfId="1265"/>
    <cellStyle name="Normal 9 2 2 2 3 2 3 4 2" xfId="1266"/>
    <cellStyle name="Normal 9 2 2 2 3 2 3 4 2 2" xfId="13953"/>
    <cellStyle name="Normal 9 2 2 2 3 2 3 4 3" xfId="1267"/>
    <cellStyle name="Normal 9 2 2 2 3 2 3 4 3 2" xfId="13954"/>
    <cellStyle name="Normal 9 2 2 2 3 2 3 4 4" xfId="11057"/>
    <cellStyle name="Normal 9 2 2 2 3 2 3 4 4 2" xfId="18035"/>
    <cellStyle name="Normal 9 2 2 2 3 2 3 4 5" xfId="13952"/>
    <cellStyle name="Normal 9 2 2 2 3 2 3 5" xfId="1268"/>
    <cellStyle name="Normal 9 2 2 2 3 2 3 5 2" xfId="1269"/>
    <cellStyle name="Normal 9 2 2 2 3 2 3 5 2 2" xfId="13956"/>
    <cellStyle name="Normal 9 2 2 2 3 2 3 5 3" xfId="1270"/>
    <cellStyle name="Normal 9 2 2 2 3 2 3 5 3 2" xfId="13957"/>
    <cellStyle name="Normal 9 2 2 2 3 2 3 5 4" xfId="11687"/>
    <cellStyle name="Normal 9 2 2 2 3 2 3 5 4 2" xfId="18665"/>
    <cellStyle name="Normal 9 2 2 2 3 2 3 5 5" xfId="13955"/>
    <cellStyle name="Normal 9 2 2 2 3 2 3 6" xfId="1271"/>
    <cellStyle name="Normal 9 2 2 2 3 2 3 6 2" xfId="1272"/>
    <cellStyle name="Normal 9 2 2 2 3 2 3 6 2 2" xfId="13959"/>
    <cellStyle name="Normal 9 2 2 2 3 2 3 6 3" xfId="1273"/>
    <cellStyle name="Normal 9 2 2 2 3 2 3 6 3 2" xfId="13960"/>
    <cellStyle name="Normal 9 2 2 2 3 2 3 6 4" xfId="12317"/>
    <cellStyle name="Normal 9 2 2 2 3 2 3 6 4 2" xfId="19295"/>
    <cellStyle name="Normal 9 2 2 2 3 2 3 6 5" xfId="13958"/>
    <cellStyle name="Normal 9 2 2 2 3 2 3 7" xfId="1274"/>
    <cellStyle name="Normal 9 2 2 2 3 2 3 7 2" xfId="13961"/>
    <cellStyle name="Normal 9 2 2 2 3 2 3 8" xfId="1275"/>
    <cellStyle name="Normal 9 2 2 2 3 2 3 8 2" xfId="13962"/>
    <cellStyle name="Normal 9 2 2 2 3 2 3 9" xfId="9890"/>
    <cellStyle name="Normal 9 2 2 2 3 2 3 9 2" xfId="16876"/>
    <cellStyle name="Normal 9 2 2 2 3 2 4" xfId="1276"/>
    <cellStyle name="Normal 9 2 2 2 3 2 4 10" xfId="19968"/>
    <cellStyle name="Normal 9 2 2 2 3 2 4 2" xfId="1277"/>
    <cellStyle name="Normal 9 2 2 2 3 2 4 2 2" xfId="1278"/>
    <cellStyle name="Normal 9 2 2 2 3 2 4 2 2 2" xfId="13965"/>
    <cellStyle name="Normal 9 2 2 2 3 2 4 2 3" xfId="1279"/>
    <cellStyle name="Normal 9 2 2 2 3 2 4 2 3 2" xfId="13966"/>
    <cellStyle name="Normal 9 2 2 2 3 2 4 2 4" xfId="10553"/>
    <cellStyle name="Normal 9 2 2 2 3 2 4 2 4 2" xfId="17538"/>
    <cellStyle name="Normal 9 2 2 2 3 2 4 2 5" xfId="13964"/>
    <cellStyle name="Normal 9 2 2 2 3 2 4 3" xfId="1280"/>
    <cellStyle name="Normal 9 2 2 2 3 2 4 3 2" xfId="1281"/>
    <cellStyle name="Normal 9 2 2 2 3 2 4 3 2 2" xfId="13968"/>
    <cellStyle name="Normal 9 2 2 2 3 2 4 3 3" xfId="1282"/>
    <cellStyle name="Normal 9 2 2 2 3 2 4 3 3 2" xfId="13969"/>
    <cellStyle name="Normal 9 2 2 2 3 2 4 3 4" xfId="11190"/>
    <cellStyle name="Normal 9 2 2 2 3 2 4 3 4 2" xfId="18168"/>
    <cellStyle name="Normal 9 2 2 2 3 2 4 3 5" xfId="13967"/>
    <cellStyle name="Normal 9 2 2 2 3 2 4 4" xfId="1283"/>
    <cellStyle name="Normal 9 2 2 2 3 2 4 4 2" xfId="1284"/>
    <cellStyle name="Normal 9 2 2 2 3 2 4 4 2 2" xfId="13971"/>
    <cellStyle name="Normal 9 2 2 2 3 2 4 4 3" xfId="1285"/>
    <cellStyle name="Normal 9 2 2 2 3 2 4 4 3 2" xfId="13972"/>
    <cellStyle name="Normal 9 2 2 2 3 2 4 4 4" xfId="11820"/>
    <cellStyle name="Normal 9 2 2 2 3 2 4 4 4 2" xfId="18798"/>
    <cellStyle name="Normal 9 2 2 2 3 2 4 4 5" xfId="13970"/>
    <cellStyle name="Normal 9 2 2 2 3 2 4 5" xfId="1286"/>
    <cellStyle name="Normal 9 2 2 2 3 2 4 5 2" xfId="1287"/>
    <cellStyle name="Normal 9 2 2 2 3 2 4 5 2 2" xfId="13974"/>
    <cellStyle name="Normal 9 2 2 2 3 2 4 5 3" xfId="1288"/>
    <cellStyle name="Normal 9 2 2 2 3 2 4 5 3 2" xfId="13975"/>
    <cellStyle name="Normal 9 2 2 2 3 2 4 5 4" xfId="12450"/>
    <cellStyle name="Normal 9 2 2 2 3 2 4 5 4 2" xfId="19428"/>
    <cellStyle name="Normal 9 2 2 2 3 2 4 5 5" xfId="13973"/>
    <cellStyle name="Normal 9 2 2 2 3 2 4 6" xfId="1289"/>
    <cellStyle name="Normal 9 2 2 2 3 2 4 6 2" xfId="13976"/>
    <cellStyle name="Normal 9 2 2 2 3 2 4 7" xfId="1290"/>
    <cellStyle name="Normal 9 2 2 2 3 2 4 7 2" xfId="13977"/>
    <cellStyle name="Normal 9 2 2 2 3 2 4 8" xfId="10024"/>
    <cellStyle name="Normal 9 2 2 2 3 2 4 8 2" xfId="17009"/>
    <cellStyle name="Normal 9 2 2 2 3 2 4 9" xfId="13963"/>
    <cellStyle name="Normal 9 2 2 2 3 2 5" xfId="1291"/>
    <cellStyle name="Normal 9 2 2 2 3 2 5 2" xfId="1292"/>
    <cellStyle name="Normal 9 2 2 2 3 2 5 2 2" xfId="1293"/>
    <cellStyle name="Normal 9 2 2 2 3 2 5 2 2 2" xfId="13980"/>
    <cellStyle name="Normal 9 2 2 2 3 2 5 2 3" xfId="1294"/>
    <cellStyle name="Normal 9 2 2 2 3 2 5 2 3 2" xfId="13981"/>
    <cellStyle name="Normal 9 2 2 2 3 2 5 2 4" xfId="11438"/>
    <cellStyle name="Normal 9 2 2 2 3 2 5 2 4 2" xfId="18416"/>
    <cellStyle name="Normal 9 2 2 2 3 2 5 2 5" xfId="13979"/>
    <cellStyle name="Normal 9 2 2 2 3 2 5 3" xfId="1295"/>
    <cellStyle name="Normal 9 2 2 2 3 2 5 3 2" xfId="1296"/>
    <cellStyle name="Normal 9 2 2 2 3 2 5 3 2 2" xfId="13983"/>
    <cellStyle name="Normal 9 2 2 2 3 2 5 3 3" xfId="1297"/>
    <cellStyle name="Normal 9 2 2 2 3 2 5 3 3 2" xfId="13984"/>
    <cellStyle name="Normal 9 2 2 2 3 2 5 3 4" xfId="12068"/>
    <cellStyle name="Normal 9 2 2 2 3 2 5 3 4 2" xfId="19046"/>
    <cellStyle name="Normal 9 2 2 2 3 2 5 3 5" xfId="13982"/>
    <cellStyle name="Normal 9 2 2 2 3 2 5 4" xfId="1298"/>
    <cellStyle name="Normal 9 2 2 2 3 2 5 4 2" xfId="1299"/>
    <cellStyle name="Normal 9 2 2 2 3 2 5 4 2 2" xfId="13986"/>
    <cellStyle name="Normal 9 2 2 2 3 2 5 4 3" xfId="1300"/>
    <cellStyle name="Normal 9 2 2 2 3 2 5 4 3 2" xfId="13987"/>
    <cellStyle name="Normal 9 2 2 2 3 2 5 4 4" xfId="12701"/>
    <cellStyle name="Normal 9 2 2 2 3 2 5 4 4 2" xfId="19676"/>
    <cellStyle name="Normal 9 2 2 2 3 2 5 4 5" xfId="13985"/>
    <cellStyle name="Normal 9 2 2 2 3 2 5 5" xfId="1301"/>
    <cellStyle name="Normal 9 2 2 2 3 2 5 5 2" xfId="13988"/>
    <cellStyle name="Normal 9 2 2 2 3 2 5 6" xfId="1302"/>
    <cellStyle name="Normal 9 2 2 2 3 2 5 6 2" xfId="13989"/>
    <cellStyle name="Normal 9 2 2 2 3 2 5 7" xfId="10804"/>
    <cellStyle name="Normal 9 2 2 2 3 2 5 7 2" xfId="17786"/>
    <cellStyle name="Normal 9 2 2 2 3 2 5 8" xfId="13978"/>
    <cellStyle name="Normal 9 2 2 2 3 2 5 9" xfId="19969"/>
    <cellStyle name="Normal 9 2 2 2 3 2 6" xfId="1303"/>
    <cellStyle name="Normal 9 2 2 2 3 2 6 2" xfId="1304"/>
    <cellStyle name="Normal 9 2 2 2 3 2 6 2 2" xfId="1305"/>
    <cellStyle name="Normal 9 2 2 2 3 2 6 2 2 2" xfId="13992"/>
    <cellStyle name="Normal 9 2 2 2 3 2 6 2 3" xfId="1306"/>
    <cellStyle name="Normal 9 2 2 2 3 2 6 2 3 2" xfId="13993"/>
    <cellStyle name="Normal 9 2 2 2 3 2 6 2 4" xfId="12802"/>
    <cellStyle name="Normal 9 2 2 2 3 2 6 2 4 2" xfId="19777"/>
    <cellStyle name="Normal 9 2 2 2 3 2 6 2 5" xfId="13991"/>
    <cellStyle name="Normal 9 2 2 2 3 2 6 3" xfId="1307"/>
    <cellStyle name="Normal 9 2 2 2 3 2 6 3 2" xfId="13994"/>
    <cellStyle name="Normal 9 2 2 2 3 2 6 4" xfId="1308"/>
    <cellStyle name="Normal 9 2 2 2 3 2 6 4 2" xfId="13995"/>
    <cellStyle name="Normal 9 2 2 2 3 2 6 5" xfId="10288"/>
    <cellStyle name="Normal 9 2 2 2 3 2 6 5 2" xfId="17273"/>
    <cellStyle name="Normal 9 2 2 2 3 2 6 6" xfId="13990"/>
    <cellStyle name="Normal 9 2 2 2 3 2 6 7" xfId="19970"/>
    <cellStyle name="Normal 9 2 2 2 3 2 7" xfId="1309"/>
    <cellStyle name="Normal 9 2 2 2 3 2 7 2" xfId="1310"/>
    <cellStyle name="Normal 9 2 2 2 3 2 7 2 2" xfId="13997"/>
    <cellStyle name="Normal 9 2 2 2 3 2 7 3" xfId="1311"/>
    <cellStyle name="Normal 9 2 2 2 3 2 7 3 2" xfId="13998"/>
    <cellStyle name="Normal 9 2 2 2 3 2 7 4" xfId="10925"/>
    <cellStyle name="Normal 9 2 2 2 3 2 7 4 2" xfId="17903"/>
    <cellStyle name="Normal 9 2 2 2 3 2 7 5" xfId="13996"/>
    <cellStyle name="Normal 9 2 2 2 3 2 8" xfId="1312"/>
    <cellStyle name="Normal 9 2 2 2 3 2 8 2" xfId="1313"/>
    <cellStyle name="Normal 9 2 2 2 3 2 8 2 2" xfId="14000"/>
    <cellStyle name="Normal 9 2 2 2 3 2 8 3" xfId="1314"/>
    <cellStyle name="Normal 9 2 2 2 3 2 8 3 2" xfId="14001"/>
    <cellStyle name="Normal 9 2 2 2 3 2 8 4" xfId="11555"/>
    <cellStyle name="Normal 9 2 2 2 3 2 8 4 2" xfId="18533"/>
    <cellStyle name="Normal 9 2 2 2 3 2 8 5" xfId="13999"/>
    <cellStyle name="Normal 9 2 2 2 3 2 9" xfId="1315"/>
    <cellStyle name="Normal 9 2 2 2 3 2 9 2" xfId="1316"/>
    <cellStyle name="Normal 9 2 2 2 3 2 9 2 2" xfId="14003"/>
    <cellStyle name="Normal 9 2 2 2 3 2 9 3" xfId="1317"/>
    <cellStyle name="Normal 9 2 2 2 3 2 9 3 2" xfId="14004"/>
    <cellStyle name="Normal 9 2 2 2 3 2 9 4" xfId="12185"/>
    <cellStyle name="Normal 9 2 2 2 3 2 9 4 2" xfId="19163"/>
    <cellStyle name="Normal 9 2 2 2 3 2 9 5" xfId="14002"/>
    <cellStyle name="Normal 9 2 2 2 3 3" xfId="1318"/>
    <cellStyle name="Normal 9 2 2 2 3 3 10" xfId="1319"/>
    <cellStyle name="Normal 9 2 2 2 3 3 10 2" xfId="14006"/>
    <cellStyle name="Normal 9 2 2 2 3 3 11" xfId="9791"/>
    <cellStyle name="Normal 9 2 2 2 3 3 11 2" xfId="16777"/>
    <cellStyle name="Normal 9 2 2 2 3 3 12" xfId="14005"/>
    <cellStyle name="Normal 9 2 2 2 3 3 13" xfId="19971"/>
    <cellStyle name="Normal 9 2 2 2 3 3 2" xfId="1320"/>
    <cellStyle name="Normal 9 2 2 2 3 3 2 10" xfId="14007"/>
    <cellStyle name="Normal 9 2 2 2 3 3 2 11" xfId="19972"/>
    <cellStyle name="Normal 9 2 2 2 3 3 2 2" xfId="1321"/>
    <cellStyle name="Normal 9 2 2 2 3 3 2 2 10" xfId="19973"/>
    <cellStyle name="Normal 9 2 2 2 3 3 2 2 2" xfId="1322"/>
    <cellStyle name="Normal 9 2 2 2 3 3 2 2 2 2" xfId="1323"/>
    <cellStyle name="Normal 9 2 2 2 3 3 2 2 2 2 2" xfId="14010"/>
    <cellStyle name="Normal 9 2 2 2 3 3 2 2 2 3" xfId="1324"/>
    <cellStyle name="Normal 9 2 2 2 3 3 2 2 2 3 2" xfId="14011"/>
    <cellStyle name="Normal 9 2 2 2 3 3 2 2 2 4" xfId="10718"/>
    <cellStyle name="Normal 9 2 2 2 3 3 2 2 2 4 2" xfId="17703"/>
    <cellStyle name="Normal 9 2 2 2 3 3 2 2 2 5" xfId="14009"/>
    <cellStyle name="Normal 9 2 2 2 3 3 2 2 3" xfId="1325"/>
    <cellStyle name="Normal 9 2 2 2 3 3 2 2 3 2" xfId="1326"/>
    <cellStyle name="Normal 9 2 2 2 3 3 2 2 3 2 2" xfId="14013"/>
    <cellStyle name="Normal 9 2 2 2 3 3 2 2 3 3" xfId="1327"/>
    <cellStyle name="Normal 9 2 2 2 3 3 2 2 3 3 2" xfId="14014"/>
    <cellStyle name="Normal 9 2 2 2 3 3 2 2 3 4" xfId="11355"/>
    <cellStyle name="Normal 9 2 2 2 3 3 2 2 3 4 2" xfId="18333"/>
    <cellStyle name="Normal 9 2 2 2 3 3 2 2 3 5" xfId="14012"/>
    <cellStyle name="Normal 9 2 2 2 3 3 2 2 4" xfId="1328"/>
    <cellStyle name="Normal 9 2 2 2 3 3 2 2 4 2" xfId="1329"/>
    <cellStyle name="Normal 9 2 2 2 3 3 2 2 4 2 2" xfId="14016"/>
    <cellStyle name="Normal 9 2 2 2 3 3 2 2 4 3" xfId="1330"/>
    <cellStyle name="Normal 9 2 2 2 3 3 2 2 4 3 2" xfId="14017"/>
    <cellStyle name="Normal 9 2 2 2 3 3 2 2 4 4" xfId="11985"/>
    <cellStyle name="Normal 9 2 2 2 3 3 2 2 4 4 2" xfId="18963"/>
    <cellStyle name="Normal 9 2 2 2 3 3 2 2 4 5" xfId="14015"/>
    <cellStyle name="Normal 9 2 2 2 3 3 2 2 5" xfId="1331"/>
    <cellStyle name="Normal 9 2 2 2 3 3 2 2 5 2" xfId="1332"/>
    <cellStyle name="Normal 9 2 2 2 3 3 2 2 5 2 2" xfId="14019"/>
    <cellStyle name="Normal 9 2 2 2 3 3 2 2 5 3" xfId="1333"/>
    <cellStyle name="Normal 9 2 2 2 3 3 2 2 5 3 2" xfId="14020"/>
    <cellStyle name="Normal 9 2 2 2 3 3 2 2 5 4" xfId="12615"/>
    <cellStyle name="Normal 9 2 2 2 3 3 2 2 5 4 2" xfId="19593"/>
    <cellStyle name="Normal 9 2 2 2 3 3 2 2 5 5" xfId="14018"/>
    <cellStyle name="Normal 9 2 2 2 3 3 2 2 6" xfId="1334"/>
    <cellStyle name="Normal 9 2 2 2 3 3 2 2 6 2" xfId="14021"/>
    <cellStyle name="Normal 9 2 2 2 3 3 2 2 7" xfId="1335"/>
    <cellStyle name="Normal 9 2 2 2 3 3 2 2 7 2" xfId="14022"/>
    <cellStyle name="Normal 9 2 2 2 3 3 2 2 8" xfId="10189"/>
    <cellStyle name="Normal 9 2 2 2 3 3 2 2 8 2" xfId="17174"/>
    <cellStyle name="Normal 9 2 2 2 3 3 2 2 9" xfId="14008"/>
    <cellStyle name="Normal 9 2 2 2 3 3 2 3" xfId="1336"/>
    <cellStyle name="Normal 9 2 2 2 3 3 2 3 2" xfId="1337"/>
    <cellStyle name="Normal 9 2 2 2 3 3 2 3 2 2" xfId="14024"/>
    <cellStyle name="Normal 9 2 2 2 3 3 2 3 3" xfId="1338"/>
    <cellStyle name="Normal 9 2 2 2 3 3 2 3 3 2" xfId="14025"/>
    <cellStyle name="Normal 9 2 2 2 3 3 2 3 4" xfId="10453"/>
    <cellStyle name="Normal 9 2 2 2 3 3 2 3 4 2" xfId="17438"/>
    <cellStyle name="Normal 9 2 2 2 3 3 2 3 5" xfId="14023"/>
    <cellStyle name="Normal 9 2 2 2 3 3 2 4" xfId="1339"/>
    <cellStyle name="Normal 9 2 2 2 3 3 2 4 2" xfId="1340"/>
    <cellStyle name="Normal 9 2 2 2 3 3 2 4 2 2" xfId="14027"/>
    <cellStyle name="Normal 9 2 2 2 3 3 2 4 3" xfId="1341"/>
    <cellStyle name="Normal 9 2 2 2 3 3 2 4 3 2" xfId="14028"/>
    <cellStyle name="Normal 9 2 2 2 3 3 2 4 4" xfId="11090"/>
    <cellStyle name="Normal 9 2 2 2 3 3 2 4 4 2" xfId="18068"/>
    <cellStyle name="Normal 9 2 2 2 3 3 2 4 5" xfId="14026"/>
    <cellStyle name="Normal 9 2 2 2 3 3 2 5" xfId="1342"/>
    <cellStyle name="Normal 9 2 2 2 3 3 2 5 2" xfId="1343"/>
    <cellStyle name="Normal 9 2 2 2 3 3 2 5 2 2" xfId="14030"/>
    <cellStyle name="Normal 9 2 2 2 3 3 2 5 3" xfId="1344"/>
    <cellStyle name="Normal 9 2 2 2 3 3 2 5 3 2" xfId="14031"/>
    <cellStyle name="Normal 9 2 2 2 3 3 2 5 4" xfId="11720"/>
    <cellStyle name="Normal 9 2 2 2 3 3 2 5 4 2" xfId="18698"/>
    <cellStyle name="Normal 9 2 2 2 3 3 2 5 5" xfId="14029"/>
    <cellStyle name="Normal 9 2 2 2 3 3 2 6" xfId="1345"/>
    <cellStyle name="Normal 9 2 2 2 3 3 2 6 2" xfId="1346"/>
    <cellStyle name="Normal 9 2 2 2 3 3 2 6 2 2" xfId="14033"/>
    <cellStyle name="Normal 9 2 2 2 3 3 2 6 3" xfId="1347"/>
    <cellStyle name="Normal 9 2 2 2 3 3 2 6 3 2" xfId="14034"/>
    <cellStyle name="Normal 9 2 2 2 3 3 2 6 4" xfId="12350"/>
    <cellStyle name="Normal 9 2 2 2 3 3 2 6 4 2" xfId="19328"/>
    <cellStyle name="Normal 9 2 2 2 3 3 2 6 5" xfId="14032"/>
    <cellStyle name="Normal 9 2 2 2 3 3 2 7" xfId="1348"/>
    <cellStyle name="Normal 9 2 2 2 3 3 2 7 2" xfId="14035"/>
    <cellStyle name="Normal 9 2 2 2 3 3 2 8" xfId="1349"/>
    <cellStyle name="Normal 9 2 2 2 3 3 2 8 2" xfId="14036"/>
    <cellStyle name="Normal 9 2 2 2 3 3 2 9" xfId="9923"/>
    <cellStyle name="Normal 9 2 2 2 3 3 2 9 2" xfId="16909"/>
    <cellStyle name="Normal 9 2 2 2 3 3 3" xfId="1350"/>
    <cellStyle name="Normal 9 2 2 2 3 3 3 10" xfId="19974"/>
    <cellStyle name="Normal 9 2 2 2 3 3 3 2" xfId="1351"/>
    <cellStyle name="Normal 9 2 2 2 3 3 3 2 2" xfId="1352"/>
    <cellStyle name="Normal 9 2 2 2 3 3 3 2 2 2" xfId="14039"/>
    <cellStyle name="Normal 9 2 2 2 3 3 3 2 3" xfId="1353"/>
    <cellStyle name="Normal 9 2 2 2 3 3 3 2 3 2" xfId="14040"/>
    <cellStyle name="Normal 9 2 2 2 3 3 3 2 4" xfId="10586"/>
    <cellStyle name="Normal 9 2 2 2 3 3 3 2 4 2" xfId="17571"/>
    <cellStyle name="Normal 9 2 2 2 3 3 3 2 5" xfId="14038"/>
    <cellStyle name="Normal 9 2 2 2 3 3 3 3" xfId="1354"/>
    <cellStyle name="Normal 9 2 2 2 3 3 3 3 2" xfId="1355"/>
    <cellStyle name="Normal 9 2 2 2 3 3 3 3 2 2" xfId="14042"/>
    <cellStyle name="Normal 9 2 2 2 3 3 3 3 3" xfId="1356"/>
    <cellStyle name="Normal 9 2 2 2 3 3 3 3 3 2" xfId="14043"/>
    <cellStyle name="Normal 9 2 2 2 3 3 3 3 4" xfId="11223"/>
    <cellStyle name="Normal 9 2 2 2 3 3 3 3 4 2" xfId="18201"/>
    <cellStyle name="Normal 9 2 2 2 3 3 3 3 5" xfId="14041"/>
    <cellStyle name="Normal 9 2 2 2 3 3 3 4" xfId="1357"/>
    <cellStyle name="Normal 9 2 2 2 3 3 3 4 2" xfId="1358"/>
    <cellStyle name="Normal 9 2 2 2 3 3 3 4 2 2" xfId="14045"/>
    <cellStyle name="Normal 9 2 2 2 3 3 3 4 3" xfId="1359"/>
    <cellStyle name="Normal 9 2 2 2 3 3 3 4 3 2" xfId="14046"/>
    <cellStyle name="Normal 9 2 2 2 3 3 3 4 4" xfId="11853"/>
    <cellStyle name="Normal 9 2 2 2 3 3 3 4 4 2" xfId="18831"/>
    <cellStyle name="Normal 9 2 2 2 3 3 3 4 5" xfId="14044"/>
    <cellStyle name="Normal 9 2 2 2 3 3 3 5" xfId="1360"/>
    <cellStyle name="Normal 9 2 2 2 3 3 3 5 2" xfId="1361"/>
    <cellStyle name="Normal 9 2 2 2 3 3 3 5 2 2" xfId="14048"/>
    <cellStyle name="Normal 9 2 2 2 3 3 3 5 3" xfId="1362"/>
    <cellStyle name="Normal 9 2 2 2 3 3 3 5 3 2" xfId="14049"/>
    <cellStyle name="Normal 9 2 2 2 3 3 3 5 4" xfId="12483"/>
    <cellStyle name="Normal 9 2 2 2 3 3 3 5 4 2" xfId="19461"/>
    <cellStyle name="Normal 9 2 2 2 3 3 3 5 5" xfId="14047"/>
    <cellStyle name="Normal 9 2 2 2 3 3 3 6" xfId="1363"/>
    <cellStyle name="Normal 9 2 2 2 3 3 3 6 2" xfId="14050"/>
    <cellStyle name="Normal 9 2 2 2 3 3 3 7" xfId="1364"/>
    <cellStyle name="Normal 9 2 2 2 3 3 3 7 2" xfId="14051"/>
    <cellStyle name="Normal 9 2 2 2 3 3 3 8" xfId="10057"/>
    <cellStyle name="Normal 9 2 2 2 3 3 3 8 2" xfId="17042"/>
    <cellStyle name="Normal 9 2 2 2 3 3 3 9" xfId="14037"/>
    <cellStyle name="Normal 9 2 2 2 3 3 4" xfId="1365"/>
    <cellStyle name="Normal 9 2 2 2 3 3 4 2" xfId="1366"/>
    <cellStyle name="Normal 9 2 2 2 3 3 4 2 2" xfId="1367"/>
    <cellStyle name="Normal 9 2 2 2 3 3 4 2 2 2" xfId="14054"/>
    <cellStyle name="Normal 9 2 2 2 3 3 4 2 3" xfId="1368"/>
    <cellStyle name="Normal 9 2 2 2 3 3 4 2 3 2" xfId="14055"/>
    <cellStyle name="Normal 9 2 2 2 3 3 4 2 4" xfId="11439"/>
    <cellStyle name="Normal 9 2 2 2 3 3 4 2 4 2" xfId="18417"/>
    <cellStyle name="Normal 9 2 2 2 3 3 4 2 5" xfId="14053"/>
    <cellStyle name="Normal 9 2 2 2 3 3 4 3" xfId="1369"/>
    <cellStyle name="Normal 9 2 2 2 3 3 4 3 2" xfId="1370"/>
    <cellStyle name="Normal 9 2 2 2 3 3 4 3 2 2" xfId="14057"/>
    <cellStyle name="Normal 9 2 2 2 3 3 4 3 3" xfId="1371"/>
    <cellStyle name="Normal 9 2 2 2 3 3 4 3 3 2" xfId="14058"/>
    <cellStyle name="Normal 9 2 2 2 3 3 4 3 4" xfId="12069"/>
    <cellStyle name="Normal 9 2 2 2 3 3 4 3 4 2" xfId="19047"/>
    <cellStyle name="Normal 9 2 2 2 3 3 4 3 5" xfId="14056"/>
    <cellStyle name="Normal 9 2 2 2 3 3 4 4" xfId="1372"/>
    <cellStyle name="Normal 9 2 2 2 3 3 4 4 2" xfId="1373"/>
    <cellStyle name="Normal 9 2 2 2 3 3 4 4 2 2" xfId="14060"/>
    <cellStyle name="Normal 9 2 2 2 3 3 4 4 3" xfId="1374"/>
    <cellStyle name="Normal 9 2 2 2 3 3 4 4 3 2" xfId="14061"/>
    <cellStyle name="Normal 9 2 2 2 3 3 4 4 4" xfId="12702"/>
    <cellStyle name="Normal 9 2 2 2 3 3 4 4 4 2" xfId="19677"/>
    <cellStyle name="Normal 9 2 2 2 3 3 4 4 5" xfId="14059"/>
    <cellStyle name="Normal 9 2 2 2 3 3 4 5" xfId="1375"/>
    <cellStyle name="Normal 9 2 2 2 3 3 4 5 2" xfId="14062"/>
    <cellStyle name="Normal 9 2 2 2 3 3 4 6" xfId="1376"/>
    <cellStyle name="Normal 9 2 2 2 3 3 4 6 2" xfId="14063"/>
    <cellStyle name="Normal 9 2 2 2 3 3 4 7" xfId="10805"/>
    <cellStyle name="Normal 9 2 2 2 3 3 4 7 2" xfId="17787"/>
    <cellStyle name="Normal 9 2 2 2 3 3 4 8" xfId="14052"/>
    <cellStyle name="Normal 9 2 2 2 3 3 4 9" xfId="19975"/>
    <cellStyle name="Normal 9 2 2 2 3 3 5" xfId="1377"/>
    <cellStyle name="Normal 9 2 2 2 3 3 5 2" xfId="1378"/>
    <cellStyle name="Normal 9 2 2 2 3 3 5 2 2" xfId="1379"/>
    <cellStyle name="Normal 9 2 2 2 3 3 5 2 2 2" xfId="14066"/>
    <cellStyle name="Normal 9 2 2 2 3 3 5 2 3" xfId="1380"/>
    <cellStyle name="Normal 9 2 2 2 3 3 5 2 3 2" xfId="14067"/>
    <cellStyle name="Normal 9 2 2 2 3 3 5 2 4" xfId="12803"/>
    <cellStyle name="Normal 9 2 2 2 3 3 5 2 4 2" xfId="19778"/>
    <cellStyle name="Normal 9 2 2 2 3 3 5 2 5" xfId="14065"/>
    <cellStyle name="Normal 9 2 2 2 3 3 5 3" xfId="1381"/>
    <cellStyle name="Normal 9 2 2 2 3 3 5 3 2" xfId="14068"/>
    <cellStyle name="Normal 9 2 2 2 3 3 5 4" xfId="1382"/>
    <cellStyle name="Normal 9 2 2 2 3 3 5 4 2" xfId="14069"/>
    <cellStyle name="Normal 9 2 2 2 3 3 5 5" xfId="10321"/>
    <cellStyle name="Normal 9 2 2 2 3 3 5 5 2" xfId="17306"/>
    <cellStyle name="Normal 9 2 2 2 3 3 5 6" xfId="14064"/>
    <cellStyle name="Normal 9 2 2 2 3 3 5 7" xfId="19976"/>
    <cellStyle name="Normal 9 2 2 2 3 3 6" xfId="1383"/>
    <cellStyle name="Normal 9 2 2 2 3 3 6 2" xfId="1384"/>
    <cellStyle name="Normal 9 2 2 2 3 3 6 2 2" xfId="14071"/>
    <cellStyle name="Normal 9 2 2 2 3 3 6 3" xfId="1385"/>
    <cellStyle name="Normal 9 2 2 2 3 3 6 3 2" xfId="14072"/>
    <cellStyle name="Normal 9 2 2 2 3 3 6 4" xfId="10958"/>
    <cellStyle name="Normal 9 2 2 2 3 3 6 4 2" xfId="17936"/>
    <cellStyle name="Normal 9 2 2 2 3 3 6 5" xfId="14070"/>
    <cellStyle name="Normal 9 2 2 2 3 3 7" xfId="1386"/>
    <cellStyle name="Normal 9 2 2 2 3 3 7 2" xfId="1387"/>
    <cellStyle name="Normal 9 2 2 2 3 3 7 2 2" xfId="14074"/>
    <cellStyle name="Normal 9 2 2 2 3 3 7 3" xfId="1388"/>
    <cellStyle name="Normal 9 2 2 2 3 3 7 3 2" xfId="14075"/>
    <cellStyle name="Normal 9 2 2 2 3 3 7 4" xfId="11588"/>
    <cellStyle name="Normal 9 2 2 2 3 3 7 4 2" xfId="18566"/>
    <cellStyle name="Normal 9 2 2 2 3 3 7 5" xfId="14073"/>
    <cellStyle name="Normal 9 2 2 2 3 3 8" xfId="1389"/>
    <cellStyle name="Normal 9 2 2 2 3 3 8 2" xfId="1390"/>
    <cellStyle name="Normal 9 2 2 2 3 3 8 2 2" xfId="14077"/>
    <cellStyle name="Normal 9 2 2 2 3 3 8 3" xfId="1391"/>
    <cellStyle name="Normal 9 2 2 2 3 3 8 3 2" xfId="14078"/>
    <cellStyle name="Normal 9 2 2 2 3 3 8 4" xfId="12218"/>
    <cellStyle name="Normal 9 2 2 2 3 3 8 4 2" xfId="19196"/>
    <cellStyle name="Normal 9 2 2 2 3 3 8 5" xfId="14076"/>
    <cellStyle name="Normal 9 2 2 2 3 3 9" xfId="1392"/>
    <cellStyle name="Normal 9 2 2 2 3 3 9 2" xfId="14079"/>
    <cellStyle name="Normal 9 2 2 2 3 4" xfId="1393"/>
    <cellStyle name="Normal 9 2 2 2 3 4 10" xfId="14080"/>
    <cellStyle name="Normal 9 2 2 2 3 4 11" xfId="19977"/>
    <cellStyle name="Normal 9 2 2 2 3 4 2" xfId="1394"/>
    <cellStyle name="Normal 9 2 2 2 3 4 2 10" xfId="19978"/>
    <cellStyle name="Normal 9 2 2 2 3 4 2 2" xfId="1395"/>
    <cellStyle name="Normal 9 2 2 2 3 4 2 2 2" xfId="1396"/>
    <cellStyle name="Normal 9 2 2 2 3 4 2 2 2 2" xfId="14083"/>
    <cellStyle name="Normal 9 2 2 2 3 4 2 2 3" xfId="1397"/>
    <cellStyle name="Normal 9 2 2 2 3 4 2 2 3 2" xfId="14084"/>
    <cellStyle name="Normal 9 2 2 2 3 4 2 2 4" xfId="10652"/>
    <cellStyle name="Normal 9 2 2 2 3 4 2 2 4 2" xfId="17637"/>
    <cellStyle name="Normal 9 2 2 2 3 4 2 2 5" xfId="14082"/>
    <cellStyle name="Normal 9 2 2 2 3 4 2 3" xfId="1398"/>
    <cellStyle name="Normal 9 2 2 2 3 4 2 3 2" xfId="1399"/>
    <cellStyle name="Normal 9 2 2 2 3 4 2 3 2 2" xfId="14086"/>
    <cellStyle name="Normal 9 2 2 2 3 4 2 3 3" xfId="1400"/>
    <cellStyle name="Normal 9 2 2 2 3 4 2 3 3 2" xfId="14087"/>
    <cellStyle name="Normal 9 2 2 2 3 4 2 3 4" xfId="11289"/>
    <cellStyle name="Normal 9 2 2 2 3 4 2 3 4 2" xfId="18267"/>
    <cellStyle name="Normal 9 2 2 2 3 4 2 3 5" xfId="14085"/>
    <cellStyle name="Normal 9 2 2 2 3 4 2 4" xfId="1401"/>
    <cellStyle name="Normal 9 2 2 2 3 4 2 4 2" xfId="1402"/>
    <cellStyle name="Normal 9 2 2 2 3 4 2 4 2 2" xfId="14089"/>
    <cellStyle name="Normal 9 2 2 2 3 4 2 4 3" xfId="1403"/>
    <cellStyle name="Normal 9 2 2 2 3 4 2 4 3 2" xfId="14090"/>
    <cellStyle name="Normal 9 2 2 2 3 4 2 4 4" xfId="11919"/>
    <cellStyle name="Normal 9 2 2 2 3 4 2 4 4 2" xfId="18897"/>
    <cellStyle name="Normal 9 2 2 2 3 4 2 4 5" xfId="14088"/>
    <cellStyle name="Normal 9 2 2 2 3 4 2 5" xfId="1404"/>
    <cellStyle name="Normal 9 2 2 2 3 4 2 5 2" xfId="1405"/>
    <cellStyle name="Normal 9 2 2 2 3 4 2 5 2 2" xfId="14092"/>
    <cellStyle name="Normal 9 2 2 2 3 4 2 5 3" xfId="1406"/>
    <cellStyle name="Normal 9 2 2 2 3 4 2 5 3 2" xfId="14093"/>
    <cellStyle name="Normal 9 2 2 2 3 4 2 5 4" xfId="12549"/>
    <cellStyle name="Normal 9 2 2 2 3 4 2 5 4 2" xfId="19527"/>
    <cellStyle name="Normal 9 2 2 2 3 4 2 5 5" xfId="14091"/>
    <cellStyle name="Normal 9 2 2 2 3 4 2 6" xfId="1407"/>
    <cellStyle name="Normal 9 2 2 2 3 4 2 6 2" xfId="14094"/>
    <cellStyle name="Normal 9 2 2 2 3 4 2 7" xfId="1408"/>
    <cellStyle name="Normal 9 2 2 2 3 4 2 7 2" xfId="14095"/>
    <cellStyle name="Normal 9 2 2 2 3 4 2 8" xfId="10123"/>
    <cellStyle name="Normal 9 2 2 2 3 4 2 8 2" xfId="17108"/>
    <cellStyle name="Normal 9 2 2 2 3 4 2 9" xfId="14081"/>
    <cellStyle name="Normal 9 2 2 2 3 4 3" xfId="1409"/>
    <cellStyle name="Normal 9 2 2 2 3 4 3 2" xfId="1410"/>
    <cellStyle name="Normal 9 2 2 2 3 4 3 2 2" xfId="14097"/>
    <cellStyle name="Normal 9 2 2 2 3 4 3 3" xfId="1411"/>
    <cellStyle name="Normal 9 2 2 2 3 4 3 3 2" xfId="14098"/>
    <cellStyle name="Normal 9 2 2 2 3 4 3 4" xfId="10387"/>
    <cellStyle name="Normal 9 2 2 2 3 4 3 4 2" xfId="17372"/>
    <cellStyle name="Normal 9 2 2 2 3 4 3 5" xfId="14096"/>
    <cellStyle name="Normal 9 2 2 2 3 4 4" xfId="1412"/>
    <cellStyle name="Normal 9 2 2 2 3 4 4 2" xfId="1413"/>
    <cellStyle name="Normal 9 2 2 2 3 4 4 2 2" xfId="14100"/>
    <cellStyle name="Normal 9 2 2 2 3 4 4 3" xfId="1414"/>
    <cellStyle name="Normal 9 2 2 2 3 4 4 3 2" xfId="14101"/>
    <cellStyle name="Normal 9 2 2 2 3 4 4 4" xfId="11024"/>
    <cellStyle name="Normal 9 2 2 2 3 4 4 4 2" xfId="18002"/>
    <cellStyle name="Normal 9 2 2 2 3 4 4 5" xfId="14099"/>
    <cellStyle name="Normal 9 2 2 2 3 4 5" xfId="1415"/>
    <cellStyle name="Normal 9 2 2 2 3 4 5 2" xfId="1416"/>
    <cellStyle name="Normal 9 2 2 2 3 4 5 2 2" xfId="14103"/>
    <cellStyle name="Normal 9 2 2 2 3 4 5 3" xfId="1417"/>
    <cellStyle name="Normal 9 2 2 2 3 4 5 3 2" xfId="14104"/>
    <cellStyle name="Normal 9 2 2 2 3 4 5 4" xfId="11654"/>
    <cellStyle name="Normal 9 2 2 2 3 4 5 4 2" xfId="18632"/>
    <cellStyle name="Normal 9 2 2 2 3 4 5 5" xfId="14102"/>
    <cellStyle name="Normal 9 2 2 2 3 4 6" xfId="1418"/>
    <cellStyle name="Normal 9 2 2 2 3 4 6 2" xfId="1419"/>
    <cellStyle name="Normal 9 2 2 2 3 4 6 2 2" xfId="14106"/>
    <cellStyle name="Normal 9 2 2 2 3 4 6 3" xfId="1420"/>
    <cellStyle name="Normal 9 2 2 2 3 4 6 3 2" xfId="14107"/>
    <cellStyle name="Normal 9 2 2 2 3 4 6 4" xfId="12284"/>
    <cellStyle name="Normal 9 2 2 2 3 4 6 4 2" xfId="19262"/>
    <cellStyle name="Normal 9 2 2 2 3 4 6 5" xfId="14105"/>
    <cellStyle name="Normal 9 2 2 2 3 4 7" xfId="1421"/>
    <cellStyle name="Normal 9 2 2 2 3 4 7 2" xfId="14108"/>
    <cellStyle name="Normal 9 2 2 2 3 4 8" xfId="1422"/>
    <cellStyle name="Normal 9 2 2 2 3 4 8 2" xfId="14109"/>
    <cellStyle name="Normal 9 2 2 2 3 4 9" xfId="9857"/>
    <cellStyle name="Normal 9 2 2 2 3 4 9 2" xfId="16843"/>
    <cellStyle name="Normal 9 2 2 2 3 5" xfId="1423"/>
    <cellStyle name="Normal 9 2 2 2 3 5 10" xfId="19979"/>
    <cellStyle name="Normal 9 2 2 2 3 5 2" xfId="1424"/>
    <cellStyle name="Normal 9 2 2 2 3 5 2 2" xfId="1425"/>
    <cellStyle name="Normal 9 2 2 2 3 5 2 2 2" xfId="14112"/>
    <cellStyle name="Normal 9 2 2 2 3 5 2 3" xfId="1426"/>
    <cellStyle name="Normal 9 2 2 2 3 5 2 3 2" xfId="14113"/>
    <cellStyle name="Normal 9 2 2 2 3 5 2 4" xfId="10520"/>
    <cellStyle name="Normal 9 2 2 2 3 5 2 4 2" xfId="17505"/>
    <cellStyle name="Normal 9 2 2 2 3 5 2 5" xfId="14111"/>
    <cellStyle name="Normal 9 2 2 2 3 5 3" xfId="1427"/>
    <cellStyle name="Normal 9 2 2 2 3 5 3 2" xfId="1428"/>
    <cellStyle name="Normal 9 2 2 2 3 5 3 2 2" xfId="14115"/>
    <cellStyle name="Normal 9 2 2 2 3 5 3 3" xfId="1429"/>
    <cellStyle name="Normal 9 2 2 2 3 5 3 3 2" xfId="14116"/>
    <cellStyle name="Normal 9 2 2 2 3 5 3 4" xfId="11157"/>
    <cellStyle name="Normal 9 2 2 2 3 5 3 4 2" xfId="18135"/>
    <cellStyle name="Normal 9 2 2 2 3 5 3 5" xfId="14114"/>
    <cellStyle name="Normal 9 2 2 2 3 5 4" xfId="1430"/>
    <cellStyle name="Normal 9 2 2 2 3 5 4 2" xfId="1431"/>
    <cellStyle name="Normal 9 2 2 2 3 5 4 2 2" xfId="14118"/>
    <cellStyle name="Normal 9 2 2 2 3 5 4 3" xfId="1432"/>
    <cellStyle name="Normal 9 2 2 2 3 5 4 3 2" xfId="14119"/>
    <cellStyle name="Normal 9 2 2 2 3 5 4 4" xfId="11787"/>
    <cellStyle name="Normal 9 2 2 2 3 5 4 4 2" xfId="18765"/>
    <cellStyle name="Normal 9 2 2 2 3 5 4 5" xfId="14117"/>
    <cellStyle name="Normal 9 2 2 2 3 5 5" xfId="1433"/>
    <cellStyle name="Normal 9 2 2 2 3 5 5 2" xfId="1434"/>
    <cellStyle name="Normal 9 2 2 2 3 5 5 2 2" xfId="14121"/>
    <cellStyle name="Normal 9 2 2 2 3 5 5 3" xfId="1435"/>
    <cellStyle name="Normal 9 2 2 2 3 5 5 3 2" xfId="14122"/>
    <cellStyle name="Normal 9 2 2 2 3 5 5 4" xfId="12417"/>
    <cellStyle name="Normal 9 2 2 2 3 5 5 4 2" xfId="19395"/>
    <cellStyle name="Normal 9 2 2 2 3 5 5 5" xfId="14120"/>
    <cellStyle name="Normal 9 2 2 2 3 5 6" xfId="1436"/>
    <cellStyle name="Normal 9 2 2 2 3 5 6 2" xfId="14123"/>
    <cellStyle name="Normal 9 2 2 2 3 5 7" xfId="1437"/>
    <cellStyle name="Normal 9 2 2 2 3 5 7 2" xfId="14124"/>
    <cellStyle name="Normal 9 2 2 2 3 5 8" xfId="9991"/>
    <cellStyle name="Normal 9 2 2 2 3 5 8 2" xfId="16976"/>
    <cellStyle name="Normal 9 2 2 2 3 5 9" xfId="14110"/>
    <cellStyle name="Normal 9 2 2 2 3 6" xfId="1438"/>
    <cellStyle name="Normal 9 2 2 2 3 6 2" xfId="1439"/>
    <cellStyle name="Normal 9 2 2 2 3 6 2 2" xfId="1440"/>
    <cellStyle name="Normal 9 2 2 2 3 6 2 2 2" xfId="14127"/>
    <cellStyle name="Normal 9 2 2 2 3 6 2 3" xfId="1441"/>
    <cellStyle name="Normal 9 2 2 2 3 6 2 3 2" xfId="14128"/>
    <cellStyle name="Normal 9 2 2 2 3 6 2 4" xfId="11421"/>
    <cellStyle name="Normal 9 2 2 2 3 6 2 4 2" xfId="18399"/>
    <cellStyle name="Normal 9 2 2 2 3 6 2 5" xfId="14126"/>
    <cellStyle name="Normal 9 2 2 2 3 6 3" xfId="1442"/>
    <cellStyle name="Normal 9 2 2 2 3 6 3 2" xfId="1443"/>
    <cellStyle name="Normal 9 2 2 2 3 6 3 2 2" xfId="14130"/>
    <cellStyle name="Normal 9 2 2 2 3 6 3 3" xfId="1444"/>
    <cellStyle name="Normal 9 2 2 2 3 6 3 3 2" xfId="14131"/>
    <cellStyle name="Normal 9 2 2 2 3 6 3 4" xfId="12051"/>
    <cellStyle name="Normal 9 2 2 2 3 6 3 4 2" xfId="19029"/>
    <cellStyle name="Normal 9 2 2 2 3 6 3 5" xfId="14129"/>
    <cellStyle name="Normal 9 2 2 2 3 6 4" xfId="1445"/>
    <cellStyle name="Normal 9 2 2 2 3 6 4 2" xfId="1446"/>
    <cellStyle name="Normal 9 2 2 2 3 6 4 2 2" xfId="14133"/>
    <cellStyle name="Normal 9 2 2 2 3 6 4 3" xfId="1447"/>
    <cellStyle name="Normal 9 2 2 2 3 6 4 3 2" xfId="14134"/>
    <cellStyle name="Normal 9 2 2 2 3 6 4 4" xfId="12681"/>
    <cellStyle name="Normal 9 2 2 2 3 6 4 4 2" xfId="19659"/>
    <cellStyle name="Normal 9 2 2 2 3 6 4 5" xfId="14132"/>
    <cellStyle name="Normal 9 2 2 2 3 6 5" xfId="1448"/>
    <cellStyle name="Normal 9 2 2 2 3 6 5 2" xfId="14135"/>
    <cellStyle name="Normal 9 2 2 2 3 6 6" xfId="1449"/>
    <cellStyle name="Normal 9 2 2 2 3 6 6 2" xfId="14136"/>
    <cellStyle name="Normal 9 2 2 2 3 6 7" xfId="10784"/>
    <cellStyle name="Normal 9 2 2 2 3 6 7 2" xfId="17769"/>
    <cellStyle name="Normal 9 2 2 2 3 6 8" xfId="14125"/>
    <cellStyle name="Normal 9 2 2 2 3 6 9" xfId="19980"/>
    <cellStyle name="Normal 9 2 2 2 3 7" xfId="1450"/>
    <cellStyle name="Normal 9 2 2 2 3 7 2" xfId="1451"/>
    <cellStyle name="Normal 9 2 2 2 3 7 2 2" xfId="1452"/>
    <cellStyle name="Normal 9 2 2 2 3 7 2 2 2" xfId="14139"/>
    <cellStyle name="Normal 9 2 2 2 3 7 2 3" xfId="1453"/>
    <cellStyle name="Normal 9 2 2 2 3 7 2 3 2" xfId="14140"/>
    <cellStyle name="Normal 9 2 2 2 3 7 2 4" xfId="12785"/>
    <cellStyle name="Normal 9 2 2 2 3 7 2 4 2" xfId="19760"/>
    <cellStyle name="Normal 9 2 2 2 3 7 2 5" xfId="14138"/>
    <cellStyle name="Normal 9 2 2 2 3 7 3" xfId="1454"/>
    <cellStyle name="Normal 9 2 2 2 3 7 3 2" xfId="14141"/>
    <cellStyle name="Normal 9 2 2 2 3 7 4" xfId="1455"/>
    <cellStyle name="Normal 9 2 2 2 3 7 4 2" xfId="14142"/>
    <cellStyle name="Normal 9 2 2 2 3 7 5" xfId="10255"/>
    <cellStyle name="Normal 9 2 2 2 3 7 5 2" xfId="17240"/>
    <cellStyle name="Normal 9 2 2 2 3 7 6" xfId="14137"/>
    <cellStyle name="Normal 9 2 2 2 3 7 7" xfId="19981"/>
    <cellStyle name="Normal 9 2 2 2 3 8" xfId="1456"/>
    <cellStyle name="Normal 9 2 2 2 3 8 2" xfId="1457"/>
    <cellStyle name="Normal 9 2 2 2 3 8 2 2" xfId="14144"/>
    <cellStyle name="Normal 9 2 2 2 3 8 3" xfId="1458"/>
    <cellStyle name="Normal 9 2 2 2 3 8 3 2" xfId="14145"/>
    <cellStyle name="Normal 9 2 2 2 3 8 4" xfId="10892"/>
    <cellStyle name="Normal 9 2 2 2 3 8 4 2" xfId="17870"/>
    <cellStyle name="Normal 9 2 2 2 3 8 5" xfId="14143"/>
    <cellStyle name="Normal 9 2 2 2 3 9" xfId="1459"/>
    <cellStyle name="Normal 9 2 2 2 3 9 2" xfId="1460"/>
    <cellStyle name="Normal 9 2 2 2 3 9 2 2" xfId="14147"/>
    <cellStyle name="Normal 9 2 2 2 3 9 3" xfId="1461"/>
    <cellStyle name="Normal 9 2 2 2 3 9 3 2" xfId="14148"/>
    <cellStyle name="Normal 9 2 2 2 3 9 4" xfId="11522"/>
    <cellStyle name="Normal 9 2 2 2 3 9 4 2" xfId="18500"/>
    <cellStyle name="Normal 9 2 2 2 3 9 5" xfId="14146"/>
    <cellStyle name="Normal 9 2 2 2 4" xfId="1462"/>
    <cellStyle name="Normal 9 2 2 2 4 10" xfId="1463"/>
    <cellStyle name="Normal 9 2 2 2 4 10 2" xfId="14150"/>
    <cellStyle name="Normal 9 2 2 2 4 11" xfId="1464"/>
    <cellStyle name="Normal 9 2 2 2 4 11 2" xfId="14151"/>
    <cellStyle name="Normal 9 2 2 2 4 12" xfId="9740"/>
    <cellStyle name="Normal 9 2 2 2 4 12 2" xfId="16727"/>
    <cellStyle name="Normal 9 2 2 2 4 13" xfId="14149"/>
    <cellStyle name="Normal 9 2 2 2 4 14" xfId="19982"/>
    <cellStyle name="Normal 9 2 2 2 4 2" xfId="1465"/>
    <cellStyle name="Normal 9 2 2 2 4 2 10" xfId="9807"/>
    <cellStyle name="Normal 9 2 2 2 4 2 10 2" xfId="16793"/>
    <cellStyle name="Normal 9 2 2 2 4 2 11" xfId="14152"/>
    <cellStyle name="Normal 9 2 2 2 4 2 12" xfId="19983"/>
    <cellStyle name="Normal 9 2 2 2 4 2 2" xfId="1466"/>
    <cellStyle name="Normal 9 2 2 2 4 2 2 10" xfId="14153"/>
    <cellStyle name="Normal 9 2 2 2 4 2 2 11" xfId="19984"/>
    <cellStyle name="Normal 9 2 2 2 4 2 2 2" xfId="1467"/>
    <cellStyle name="Normal 9 2 2 2 4 2 2 2 10" xfId="19985"/>
    <cellStyle name="Normal 9 2 2 2 4 2 2 2 2" xfId="1468"/>
    <cellStyle name="Normal 9 2 2 2 4 2 2 2 2 2" xfId="1469"/>
    <cellStyle name="Normal 9 2 2 2 4 2 2 2 2 2 2" xfId="14156"/>
    <cellStyle name="Normal 9 2 2 2 4 2 2 2 2 3" xfId="1470"/>
    <cellStyle name="Normal 9 2 2 2 4 2 2 2 2 3 2" xfId="14157"/>
    <cellStyle name="Normal 9 2 2 2 4 2 2 2 2 4" xfId="10734"/>
    <cellStyle name="Normal 9 2 2 2 4 2 2 2 2 4 2" xfId="17719"/>
    <cellStyle name="Normal 9 2 2 2 4 2 2 2 2 5" xfId="14155"/>
    <cellStyle name="Normal 9 2 2 2 4 2 2 2 3" xfId="1471"/>
    <cellStyle name="Normal 9 2 2 2 4 2 2 2 3 2" xfId="1472"/>
    <cellStyle name="Normal 9 2 2 2 4 2 2 2 3 2 2" xfId="14159"/>
    <cellStyle name="Normal 9 2 2 2 4 2 2 2 3 3" xfId="1473"/>
    <cellStyle name="Normal 9 2 2 2 4 2 2 2 3 3 2" xfId="14160"/>
    <cellStyle name="Normal 9 2 2 2 4 2 2 2 3 4" xfId="11371"/>
    <cellStyle name="Normal 9 2 2 2 4 2 2 2 3 4 2" xfId="18349"/>
    <cellStyle name="Normal 9 2 2 2 4 2 2 2 3 5" xfId="14158"/>
    <cellStyle name="Normal 9 2 2 2 4 2 2 2 4" xfId="1474"/>
    <cellStyle name="Normal 9 2 2 2 4 2 2 2 4 2" xfId="1475"/>
    <cellStyle name="Normal 9 2 2 2 4 2 2 2 4 2 2" xfId="14162"/>
    <cellStyle name="Normal 9 2 2 2 4 2 2 2 4 3" xfId="1476"/>
    <cellStyle name="Normal 9 2 2 2 4 2 2 2 4 3 2" xfId="14163"/>
    <cellStyle name="Normal 9 2 2 2 4 2 2 2 4 4" xfId="12001"/>
    <cellStyle name="Normal 9 2 2 2 4 2 2 2 4 4 2" xfId="18979"/>
    <cellStyle name="Normal 9 2 2 2 4 2 2 2 4 5" xfId="14161"/>
    <cellStyle name="Normal 9 2 2 2 4 2 2 2 5" xfId="1477"/>
    <cellStyle name="Normal 9 2 2 2 4 2 2 2 5 2" xfId="1478"/>
    <cellStyle name="Normal 9 2 2 2 4 2 2 2 5 2 2" xfId="14165"/>
    <cellStyle name="Normal 9 2 2 2 4 2 2 2 5 3" xfId="1479"/>
    <cellStyle name="Normal 9 2 2 2 4 2 2 2 5 3 2" xfId="14166"/>
    <cellStyle name="Normal 9 2 2 2 4 2 2 2 5 4" xfId="12631"/>
    <cellStyle name="Normal 9 2 2 2 4 2 2 2 5 4 2" xfId="19609"/>
    <cellStyle name="Normal 9 2 2 2 4 2 2 2 5 5" xfId="14164"/>
    <cellStyle name="Normal 9 2 2 2 4 2 2 2 6" xfId="1480"/>
    <cellStyle name="Normal 9 2 2 2 4 2 2 2 6 2" xfId="14167"/>
    <cellStyle name="Normal 9 2 2 2 4 2 2 2 7" xfId="1481"/>
    <cellStyle name="Normal 9 2 2 2 4 2 2 2 7 2" xfId="14168"/>
    <cellStyle name="Normal 9 2 2 2 4 2 2 2 8" xfId="10205"/>
    <cellStyle name="Normal 9 2 2 2 4 2 2 2 8 2" xfId="17190"/>
    <cellStyle name="Normal 9 2 2 2 4 2 2 2 9" xfId="14154"/>
    <cellStyle name="Normal 9 2 2 2 4 2 2 3" xfId="1482"/>
    <cellStyle name="Normal 9 2 2 2 4 2 2 3 2" xfId="1483"/>
    <cellStyle name="Normal 9 2 2 2 4 2 2 3 2 2" xfId="14170"/>
    <cellStyle name="Normal 9 2 2 2 4 2 2 3 3" xfId="1484"/>
    <cellStyle name="Normal 9 2 2 2 4 2 2 3 3 2" xfId="14171"/>
    <cellStyle name="Normal 9 2 2 2 4 2 2 3 4" xfId="10469"/>
    <cellStyle name="Normal 9 2 2 2 4 2 2 3 4 2" xfId="17454"/>
    <cellStyle name="Normal 9 2 2 2 4 2 2 3 5" xfId="14169"/>
    <cellStyle name="Normal 9 2 2 2 4 2 2 4" xfId="1485"/>
    <cellStyle name="Normal 9 2 2 2 4 2 2 4 2" xfId="1486"/>
    <cellStyle name="Normal 9 2 2 2 4 2 2 4 2 2" xfId="14173"/>
    <cellStyle name="Normal 9 2 2 2 4 2 2 4 3" xfId="1487"/>
    <cellStyle name="Normal 9 2 2 2 4 2 2 4 3 2" xfId="14174"/>
    <cellStyle name="Normal 9 2 2 2 4 2 2 4 4" xfId="11106"/>
    <cellStyle name="Normal 9 2 2 2 4 2 2 4 4 2" xfId="18084"/>
    <cellStyle name="Normal 9 2 2 2 4 2 2 4 5" xfId="14172"/>
    <cellStyle name="Normal 9 2 2 2 4 2 2 5" xfId="1488"/>
    <cellStyle name="Normal 9 2 2 2 4 2 2 5 2" xfId="1489"/>
    <cellStyle name="Normal 9 2 2 2 4 2 2 5 2 2" xfId="14176"/>
    <cellStyle name="Normal 9 2 2 2 4 2 2 5 3" xfId="1490"/>
    <cellStyle name="Normal 9 2 2 2 4 2 2 5 3 2" xfId="14177"/>
    <cellStyle name="Normal 9 2 2 2 4 2 2 5 4" xfId="11736"/>
    <cellStyle name="Normal 9 2 2 2 4 2 2 5 4 2" xfId="18714"/>
    <cellStyle name="Normal 9 2 2 2 4 2 2 5 5" xfId="14175"/>
    <cellStyle name="Normal 9 2 2 2 4 2 2 6" xfId="1491"/>
    <cellStyle name="Normal 9 2 2 2 4 2 2 6 2" xfId="1492"/>
    <cellStyle name="Normal 9 2 2 2 4 2 2 6 2 2" xfId="14179"/>
    <cellStyle name="Normal 9 2 2 2 4 2 2 6 3" xfId="1493"/>
    <cellStyle name="Normal 9 2 2 2 4 2 2 6 3 2" xfId="14180"/>
    <cellStyle name="Normal 9 2 2 2 4 2 2 6 4" xfId="12366"/>
    <cellStyle name="Normal 9 2 2 2 4 2 2 6 4 2" xfId="19344"/>
    <cellStyle name="Normal 9 2 2 2 4 2 2 6 5" xfId="14178"/>
    <cellStyle name="Normal 9 2 2 2 4 2 2 7" xfId="1494"/>
    <cellStyle name="Normal 9 2 2 2 4 2 2 7 2" xfId="14181"/>
    <cellStyle name="Normal 9 2 2 2 4 2 2 8" xfId="1495"/>
    <cellStyle name="Normal 9 2 2 2 4 2 2 8 2" xfId="14182"/>
    <cellStyle name="Normal 9 2 2 2 4 2 2 9" xfId="9939"/>
    <cellStyle name="Normal 9 2 2 2 4 2 2 9 2" xfId="16925"/>
    <cellStyle name="Normal 9 2 2 2 4 2 3" xfId="1496"/>
    <cellStyle name="Normal 9 2 2 2 4 2 3 10" xfId="19986"/>
    <cellStyle name="Normal 9 2 2 2 4 2 3 2" xfId="1497"/>
    <cellStyle name="Normal 9 2 2 2 4 2 3 2 2" xfId="1498"/>
    <cellStyle name="Normal 9 2 2 2 4 2 3 2 2 2" xfId="14185"/>
    <cellStyle name="Normal 9 2 2 2 4 2 3 2 3" xfId="1499"/>
    <cellStyle name="Normal 9 2 2 2 4 2 3 2 3 2" xfId="14186"/>
    <cellStyle name="Normal 9 2 2 2 4 2 3 2 4" xfId="10602"/>
    <cellStyle name="Normal 9 2 2 2 4 2 3 2 4 2" xfId="17587"/>
    <cellStyle name="Normal 9 2 2 2 4 2 3 2 5" xfId="14184"/>
    <cellStyle name="Normal 9 2 2 2 4 2 3 3" xfId="1500"/>
    <cellStyle name="Normal 9 2 2 2 4 2 3 3 2" xfId="1501"/>
    <cellStyle name="Normal 9 2 2 2 4 2 3 3 2 2" xfId="14188"/>
    <cellStyle name="Normal 9 2 2 2 4 2 3 3 3" xfId="1502"/>
    <cellStyle name="Normal 9 2 2 2 4 2 3 3 3 2" xfId="14189"/>
    <cellStyle name="Normal 9 2 2 2 4 2 3 3 4" xfId="11239"/>
    <cellStyle name="Normal 9 2 2 2 4 2 3 3 4 2" xfId="18217"/>
    <cellStyle name="Normal 9 2 2 2 4 2 3 3 5" xfId="14187"/>
    <cellStyle name="Normal 9 2 2 2 4 2 3 4" xfId="1503"/>
    <cellStyle name="Normal 9 2 2 2 4 2 3 4 2" xfId="1504"/>
    <cellStyle name="Normal 9 2 2 2 4 2 3 4 2 2" xfId="14191"/>
    <cellStyle name="Normal 9 2 2 2 4 2 3 4 3" xfId="1505"/>
    <cellStyle name="Normal 9 2 2 2 4 2 3 4 3 2" xfId="14192"/>
    <cellStyle name="Normal 9 2 2 2 4 2 3 4 4" xfId="11869"/>
    <cellStyle name="Normal 9 2 2 2 4 2 3 4 4 2" xfId="18847"/>
    <cellStyle name="Normal 9 2 2 2 4 2 3 4 5" xfId="14190"/>
    <cellStyle name="Normal 9 2 2 2 4 2 3 5" xfId="1506"/>
    <cellStyle name="Normal 9 2 2 2 4 2 3 5 2" xfId="1507"/>
    <cellStyle name="Normal 9 2 2 2 4 2 3 5 2 2" xfId="14194"/>
    <cellStyle name="Normal 9 2 2 2 4 2 3 5 3" xfId="1508"/>
    <cellStyle name="Normal 9 2 2 2 4 2 3 5 3 2" xfId="14195"/>
    <cellStyle name="Normal 9 2 2 2 4 2 3 5 4" xfId="12499"/>
    <cellStyle name="Normal 9 2 2 2 4 2 3 5 4 2" xfId="19477"/>
    <cellStyle name="Normal 9 2 2 2 4 2 3 5 5" xfId="14193"/>
    <cellStyle name="Normal 9 2 2 2 4 2 3 6" xfId="1509"/>
    <cellStyle name="Normal 9 2 2 2 4 2 3 6 2" xfId="14196"/>
    <cellStyle name="Normal 9 2 2 2 4 2 3 7" xfId="1510"/>
    <cellStyle name="Normal 9 2 2 2 4 2 3 7 2" xfId="14197"/>
    <cellStyle name="Normal 9 2 2 2 4 2 3 8" xfId="10073"/>
    <cellStyle name="Normal 9 2 2 2 4 2 3 8 2" xfId="17058"/>
    <cellStyle name="Normal 9 2 2 2 4 2 3 9" xfId="14183"/>
    <cellStyle name="Normal 9 2 2 2 4 2 4" xfId="1511"/>
    <cellStyle name="Normal 9 2 2 2 4 2 4 2" xfId="1512"/>
    <cellStyle name="Normal 9 2 2 2 4 2 4 2 2" xfId="14199"/>
    <cellStyle name="Normal 9 2 2 2 4 2 4 3" xfId="1513"/>
    <cellStyle name="Normal 9 2 2 2 4 2 4 3 2" xfId="14200"/>
    <cellStyle name="Normal 9 2 2 2 4 2 4 4" xfId="10337"/>
    <cellStyle name="Normal 9 2 2 2 4 2 4 4 2" xfId="17322"/>
    <cellStyle name="Normal 9 2 2 2 4 2 4 5" xfId="14198"/>
    <cellStyle name="Normal 9 2 2 2 4 2 5" xfId="1514"/>
    <cellStyle name="Normal 9 2 2 2 4 2 5 2" xfId="1515"/>
    <cellStyle name="Normal 9 2 2 2 4 2 5 2 2" xfId="14202"/>
    <cellStyle name="Normal 9 2 2 2 4 2 5 3" xfId="1516"/>
    <cellStyle name="Normal 9 2 2 2 4 2 5 3 2" xfId="14203"/>
    <cellStyle name="Normal 9 2 2 2 4 2 5 4" xfId="10974"/>
    <cellStyle name="Normal 9 2 2 2 4 2 5 4 2" xfId="17952"/>
    <cellStyle name="Normal 9 2 2 2 4 2 5 5" xfId="14201"/>
    <cellStyle name="Normal 9 2 2 2 4 2 6" xfId="1517"/>
    <cellStyle name="Normal 9 2 2 2 4 2 6 2" xfId="1518"/>
    <cellStyle name="Normal 9 2 2 2 4 2 6 2 2" xfId="14205"/>
    <cellStyle name="Normal 9 2 2 2 4 2 6 3" xfId="1519"/>
    <cellStyle name="Normal 9 2 2 2 4 2 6 3 2" xfId="14206"/>
    <cellStyle name="Normal 9 2 2 2 4 2 6 4" xfId="11604"/>
    <cellStyle name="Normal 9 2 2 2 4 2 6 4 2" xfId="18582"/>
    <cellStyle name="Normal 9 2 2 2 4 2 6 5" xfId="14204"/>
    <cellStyle name="Normal 9 2 2 2 4 2 7" xfId="1520"/>
    <cellStyle name="Normal 9 2 2 2 4 2 7 2" xfId="1521"/>
    <cellStyle name="Normal 9 2 2 2 4 2 7 2 2" xfId="14208"/>
    <cellStyle name="Normal 9 2 2 2 4 2 7 3" xfId="1522"/>
    <cellStyle name="Normal 9 2 2 2 4 2 7 3 2" xfId="14209"/>
    <cellStyle name="Normal 9 2 2 2 4 2 7 4" xfId="12234"/>
    <cellStyle name="Normal 9 2 2 2 4 2 7 4 2" xfId="19212"/>
    <cellStyle name="Normal 9 2 2 2 4 2 7 5" xfId="14207"/>
    <cellStyle name="Normal 9 2 2 2 4 2 8" xfId="1523"/>
    <cellStyle name="Normal 9 2 2 2 4 2 8 2" xfId="14210"/>
    <cellStyle name="Normal 9 2 2 2 4 2 9" xfId="1524"/>
    <cellStyle name="Normal 9 2 2 2 4 2 9 2" xfId="14211"/>
    <cellStyle name="Normal 9 2 2 2 4 3" xfId="1525"/>
    <cellStyle name="Normal 9 2 2 2 4 3 10" xfId="14212"/>
    <cellStyle name="Normal 9 2 2 2 4 3 11" xfId="19987"/>
    <cellStyle name="Normal 9 2 2 2 4 3 2" xfId="1526"/>
    <cellStyle name="Normal 9 2 2 2 4 3 2 10" xfId="19988"/>
    <cellStyle name="Normal 9 2 2 2 4 3 2 2" xfId="1527"/>
    <cellStyle name="Normal 9 2 2 2 4 3 2 2 2" xfId="1528"/>
    <cellStyle name="Normal 9 2 2 2 4 3 2 2 2 2" xfId="14215"/>
    <cellStyle name="Normal 9 2 2 2 4 3 2 2 3" xfId="1529"/>
    <cellStyle name="Normal 9 2 2 2 4 3 2 2 3 2" xfId="14216"/>
    <cellStyle name="Normal 9 2 2 2 4 3 2 2 4" xfId="10668"/>
    <cellStyle name="Normal 9 2 2 2 4 3 2 2 4 2" xfId="17653"/>
    <cellStyle name="Normal 9 2 2 2 4 3 2 2 5" xfId="14214"/>
    <cellStyle name="Normal 9 2 2 2 4 3 2 3" xfId="1530"/>
    <cellStyle name="Normal 9 2 2 2 4 3 2 3 2" xfId="1531"/>
    <cellStyle name="Normal 9 2 2 2 4 3 2 3 2 2" xfId="14218"/>
    <cellStyle name="Normal 9 2 2 2 4 3 2 3 3" xfId="1532"/>
    <cellStyle name="Normal 9 2 2 2 4 3 2 3 3 2" xfId="14219"/>
    <cellStyle name="Normal 9 2 2 2 4 3 2 3 4" xfId="11305"/>
    <cellStyle name="Normal 9 2 2 2 4 3 2 3 4 2" xfId="18283"/>
    <cellStyle name="Normal 9 2 2 2 4 3 2 3 5" xfId="14217"/>
    <cellStyle name="Normal 9 2 2 2 4 3 2 4" xfId="1533"/>
    <cellStyle name="Normal 9 2 2 2 4 3 2 4 2" xfId="1534"/>
    <cellStyle name="Normal 9 2 2 2 4 3 2 4 2 2" xfId="14221"/>
    <cellStyle name="Normal 9 2 2 2 4 3 2 4 3" xfId="1535"/>
    <cellStyle name="Normal 9 2 2 2 4 3 2 4 3 2" xfId="14222"/>
    <cellStyle name="Normal 9 2 2 2 4 3 2 4 4" xfId="11935"/>
    <cellStyle name="Normal 9 2 2 2 4 3 2 4 4 2" xfId="18913"/>
    <cellStyle name="Normal 9 2 2 2 4 3 2 4 5" xfId="14220"/>
    <cellStyle name="Normal 9 2 2 2 4 3 2 5" xfId="1536"/>
    <cellStyle name="Normal 9 2 2 2 4 3 2 5 2" xfId="1537"/>
    <cellStyle name="Normal 9 2 2 2 4 3 2 5 2 2" xfId="14224"/>
    <cellStyle name="Normal 9 2 2 2 4 3 2 5 3" xfId="1538"/>
    <cellStyle name="Normal 9 2 2 2 4 3 2 5 3 2" xfId="14225"/>
    <cellStyle name="Normal 9 2 2 2 4 3 2 5 4" xfId="12565"/>
    <cellStyle name="Normal 9 2 2 2 4 3 2 5 4 2" xfId="19543"/>
    <cellStyle name="Normal 9 2 2 2 4 3 2 5 5" xfId="14223"/>
    <cellStyle name="Normal 9 2 2 2 4 3 2 6" xfId="1539"/>
    <cellStyle name="Normal 9 2 2 2 4 3 2 6 2" xfId="14226"/>
    <cellStyle name="Normal 9 2 2 2 4 3 2 7" xfId="1540"/>
    <cellStyle name="Normal 9 2 2 2 4 3 2 7 2" xfId="14227"/>
    <cellStyle name="Normal 9 2 2 2 4 3 2 8" xfId="10139"/>
    <cellStyle name="Normal 9 2 2 2 4 3 2 8 2" xfId="17124"/>
    <cellStyle name="Normal 9 2 2 2 4 3 2 9" xfId="14213"/>
    <cellStyle name="Normal 9 2 2 2 4 3 3" xfId="1541"/>
    <cellStyle name="Normal 9 2 2 2 4 3 3 2" xfId="1542"/>
    <cellStyle name="Normal 9 2 2 2 4 3 3 2 2" xfId="14229"/>
    <cellStyle name="Normal 9 2 2 2 4 3 3 3" xfId="1543"/>
    <cellStyle name="Normal 9 2 2 2 4 3 3 3 2" xfId="14230"/>
    <cellStyle name="Normal 9 2 2 2 4 3 3 4" xfId="10403"/>
    <cellStyle name="Normal 9 2 2 2 4 3 3 4 2" xfId="17388"/>
    <cellStyle name="Normal 9 2 2 2 4 3 3 5" xfId="14228"/>
    <cellStyle name="Normal 9 2 2 2 4 3 4" xfId="1544"/>
    <cellStyle name="Normal 9 2 2 2 4 3 4 2" xfId="1545"/>
    <cellStyle name="Normal 9 2 2 2 4 3 4 2 2" xfId="14232"/>
    <cellStyle name="Normal 9 2 2 2 4 3 4 3" xfId="1546"/>
    <cellStyle name="Normal 9 2 2 2 4 3 4 3 2" xfId="14233"/>
    <cellStyle name="Normal 9 2 2 2 4 3 4 4" xfId="11040"/>
    <cellStyle name="Normal 9 2 2 2 4 3 4 4 2" xfId="18018"/>
    <cellStyle name="Normal 9 2 2 2 4 3 4 5" xfId="14231"/>
    <cellStyle name="Normal 9 2 2 2 4 3 5" xfId="1547"/>
    <cellStyle name="Normal 9 2 2 2 4 3 5 2" xfId="1548"/>
    <cellStyle name="Normal 9 2 2 2 4 3 5 2 2" xfId="14235"/>
    <cellStyle name="Normal 9 2 2 2 4 3 5 3" xfId="1549"/>
    <cellStyle name="Normal 9 2 2 2 4 3 5 3 2" xfId="14236"/>
    <cellStyle name="Normal 9 2 2 2 4 3 5 4" xfId="11670"/>
    <cellStyle name="Normal 9 2 2 2 4 3 5 4 2" xfId="18648"/>
    <cellStyle name="Normal 9 2 2 2 4 3 5 5" xfId="14234"/>
    <cellStyle name="Normal 9 2 2 2 4 3 6" xfId="1550"/>
    <cellStyle name="Normal 9 2 2 2 4 3 6 2" xfId="1551"/>
    <cellStyle name="Normal 9 2 2 2 4 3 6 2 2" xfId="14238"/>
    <cellStyle name="Normal 9 2 2 2 4 3 6 3" xfId="1552"/>
    <cellStyle name="Normal 9 2 2 2 4 3 6 3 2" xfId="14239"/>
    <cellStyle name="Normal 9 2 2 2 4 3 6 4" xfId="12300"/>
    <cellStyle name="Normal 9 2 2 2 4 3 6 4 2" xfId="19278"/>
    <cellStyle name="Normal 9 2 2 2 4 3 6 5" xfId="14237"/>
    <cellStyle name="Normal 9 2 2 2 4 3 7" xfId="1553"/>
    <cellStyle name="Normal 9 2 2 2 4 3 7 2" xfId="14240"/>
    <cellStyle name="Normal 9 2 2 2 4 3 8" xfId="1554"/>
    <cellStyle name="Normal 9 2 2 2 4 3 8 2" xfId="14241"/>
    <cellStyle name="Normal 9 2 2 2 4 3 9" xfId="9873"/>
    <cellStyle name="Normal 9 2 2 2 4 3 9 2" xfId="16859"/>
    <cellStyle name="Normal 9 2 2 2 4 4" xfId="1555"/>
    <cellStyle name="Normal 9 2 2 2 4 4 10" xfId="19989"/>
    <cellStyle name="Normal 9 2 2 2 4 4 2" xfId="1556"/>
    <cellStyle name="Normal 9 2 2 2 4 4 2 2" xfId="1557"/>
    <cellStyle name="Normal 9 2 2 2 4 4 2 2 2" xfId="14244"/>
    <cellStyle name="Normal 9 2 2 2 4 4 2 3" xfId="1558"/>
    <cellStyle name="Normal 9 2 2 2 4 4 2 3 2" xfId="14245"/>
    <cellStyle name="Normal 9 2 2 2 4 4 2 4" xfId="10536"/>
    <cellStyle name="Normal 9 2 2 2 4 4 2 4 2" xfId="17521"/>
    <cellStyle name="Normal 9 2 2 2 4 4 2 5" xfId="14243"/>
    <cellStyle name="Normal 9 2 2 2 4 4 3" xfId="1559"/>
    <cellStyle name="Normal 9 2 2 2 4 4 3 2" xfId="1560"/>
    <cellStyle name="Normal 9 2 2 2 4 4 3 2 2" xfId="14247"/>
    <cellStyle name="Normal 9 2 2 2 4 4 3 3" xfId="1561"/>
    <cellStyle name="Normal 9 2 2 2 4 4 3 3 2" xfId="14248"/>
    <cellStyle name="Normal 9 2 2 2 4 4 3 4" xfId="11173"/>
    <cellStyle name="Normal 9 2 2 2 4 4 3 4 2" xfId="18151"/>
    <cellStyle name="Normal 9 2 2 2 4 4 3 5" xfId="14246"/>
    <cellStyle name="Normal 9 2 2 2 4 4 4" xfId="1562"/>
    <cellStyle name="Normal 9 2 2 2 4 4 4 2" xfId="1563"/>
    <cellStyle name="Normal 9 2 2 2 4 4 4 2 2" xfId="14250"/>
    <cellStyle name="Normal 9 2 2 2 4 4 4 3" xfId="1564"/>
    <cellStyle name="Normal 9 2 2 2 4 4 4 3 2" xfId="14251"/>
    <cellStyle name="Normal 9 2 2 2 4 4 4 4" xfId="11803"/>
    <cellStyle name="Normal 9 2 2 2 4 4 4 4 2" xfId="18781"/>
    <cellStyle name="Normal 9 2 2 2 4 4 4 5" xfId="14249"/>
    <cellStyle name="Normal 9 2 2 2 4 4 5" xfId="1565"/>
    <cellStyle name="Normal 9 2 2 2 4 4 5 2" xfId="1566"/>
    <cellStyle name="Normal 9 2 2 2 4 4 5 2 2" xfId="14253"/>
    <cellStyle name="Normal 9 2 2 2 4 4 5 3" xfId="1567"/>
    <cellStyle name="Normal 9 2 2 2 4 4 5 3 2" xfId="14254"/>
    <cellStyle name="Normal 9 2 2 2 4 4 5 4" xfId="12433"/>
    <cellStyle name="Normal 9 2 2 2 4 4 5 4 2" xfId="19411"/>
    <cellStyle name="Normal 9 2 2 2 4 4 5 5" xfId="14252"/>
    <cellStyle name="Normal 9 2 2 2 4 4 6" xfId="1568"/>
    <cellStyle name="Normal 9 2 2 2 4 4 6 2" xfId="14255"/>
    <cellStyle name="Normal 9 2 2 2 4 4 7" xfId="1569"/>
    <cellStyle name="Normal 9 2 2 2 4 4 7 2" xfId="14256"/>
    <cellStyle name="Normal 9 2 2 2 4 4 8" xfId="10007"/>
    <cellStyle name="Normal 9 2 2 2 4 4 8 2" xfId="16992"/>
    <cellStyle name="Normal 9 2 2 2 4 4 9" xfId="14242"/>
    <cellStyle name="Normal 9 2 2 2 4 5" xfId="1570"/>
    <cellStyle name="Normal 9 2 2 2 4 5 2" xfId="1571"/>
    <cellStyle name="Normal 9 2 2 2 4 5 2 2" xfId="1572"/>
    <cellStyle name="Normal 9 2 2 2 4 5 2 2 2" xfId="14259"/>
    <cellStyle name="Normal 9 2 2 2 4 5 2 3" xfId="1573"/>
    <cellStyle name="Normal 9 2 2 2 4 5 2 3 2" xfId="14260"/>
    <cellStyle name="Normal 9 2 2 2 4 5 2 4" xfId="11440"/>
    <cellStyle name="Normal 9 2 2 2 4 5 2 4 2" xfId="18418"/>
    <cellStyle name="Normal 9 2 2 2 4 5 2 5" xfId="14258"/>
    <cellStyle name="Normal 9 2 2 2 4 5 3" xfId="1574"/>
    <cellStyle name="Normal 9 2 2 2 4 5 3 2" xfId="1575"/>
    <cellStyle name="Normal 9 2 2 2 4 5 3 2 2" xfId="14262"/>
    <cellStyle name="Normal 9 2 2 2 4 5 3 3" xfId="1576"/>
    <cellStyle name="Normal 9 2 2 2 4 5 3 3 2" xfId="14263"/>
    <cellStyle name="Normal 9 2 2 2 4 5 3 4" xfId="12070"/>
    <cellStyle name="Normal 9 2 2 2 4 5 3 4 2" xfId="19048"/>
    <cellStyle name="Normal 9 2 2 2 4 5 3 5" xfId="14261"/>
    <cellStyle name="Normal 9 2 2 2 4 5 4" xfId="1577"/>
    <cellStyle name="Normal 9 2 2 2 4 5 4 2" xfId="1578"/>
    <cellStyle name="Normal 9 2 2 2 4 5 4 2 2" xfId="14265"/>
    <cellStyle name="Normal 9 2 2 2 4 5 4 3" xfId="1579"/>
    <cellStyle name="Normal 9 2 2 2 4 5 4 3 2" xfId="14266"/>
    <cellStyle name="Normal 9 2 2 2 4 5 4 4" xfId="12703"/>
    <cellStyle name="Normal 9 2 2 2 4 5 4 4 2" xfId="19678"/>
    <cellStyle name="Normal 9 2 2 2 4 5 4 5" xfId="14264"/>
    <cellStyle name="Normal 9 2 2 2 4 5 5" xfId="1580"/>
    <cellStyle name="Normal 9 2 2 2 4 5 5 2" xfId="14267"/>
    <cellStyle name="Normal 9 2 2 2 4 5 6" xfId="1581"/>
    <cellStyle name="Normal 9 2 2 2 4 5 6 2" xfId="14268"/>
    <cellStyle name="Normal 9 2 2 2 4 5 7" xfId="10806"/>
    <cellStyle name="Normal 9 2 2 2 4 5 7 2" xfId="17788"/>
    <cellStyle name="Normal 9 2 2 2 4 5 8" xfId="14257"/>
    <cellStyle name="Normal 9 2 2 2 4 5 9" xfId="19990"/>
    <cellStyle name="Normal 9 2 2 2 4 6" xfId="1582"/>
    <cellStyle name="Normal 9 2 2 2 4 6 2" xfId="1583"/>
    <cellStyle name="Normal 9 2 2 2 4 6 2 2" xfId="1584"/>
    <cellStyle name="Normal 9 2 2 2 4 6 2 2 2" xfId="14271"/>
    <cellStyle name="Normal 9 2 2 2 4 6 2 3" xfId="1585"/>
    <cellStyle name="Normal 9 2 2 2 4 6 2 3 2" xfId="14272"/>
    <cellStyle name="Normal 9 2 2 2 4 6 2 4" xfId="12804"/>
    <cellStyle name="Normal 9 2 2 2 4 6 2 4 2" xfId="19779"/>
    <cellStyle name="Normal 9 2 2 2 4 6 2 5" xfId="14270"/>
    <cellStyle name="Normal 9 2 2 2 4 6 3" xfId="1586"/>
    <cellStyle name="Normal 9 2 2 2 4 6 3 2" xfId="14273"/>
    <cellStyle name="Normal 9 2 2 2 4 6 4" xfId="1587"/>
    <cellStyle name="Normal 9 2 2 2 4 6 4 2" xfId="14274"/>
    <cellStyle name="Normal 9 2 2 2 4 6 5" xfId="10271"/>
    <cellStyle name="Normal 9 2 2 2 4 6 5 2" xfId="17256"/>
    <cellStyle name="Normal 9 2 2 2 4 6 6" xfId="14269"/>
    <cellStyle name="Normal 9 2 2 2 4 6 7" xfId="19991"/>
    <cellStyle name="Normal 9 2 2 2 4 7" xfId="1588"/>
    <cellStyle name="Normal 9 2 2 2 4 7 2" xfId="1589"/>
    <cellStyle name="Normal 9 2 2 2 4 7 2 2" xfId="14276"/>
    <cellStyle name="Normal 9 2 2 2 4 7 3" xfId="1590"/>
    <cellStyle name="Normal 9 2 2 2 4 7 3 2" xfId="14277"/>
    <cellStyle name="Normal 9 2 2 2 4 7 4" xfId="10908"/>
    <cellStyle name="Normal 9 2 2 2 4 7 4 2" xfId="17886"/>
    <cellStyle name="Normal 9 2 2 2 4 7 5" xfId="14275"/>
    <cellStyle name="Normal 9 2 2 2 4 8" xfId="1591"/>
    <cellStyle name="Normal 9 2 2 2 4 8 2" xfId="1592"/>
    <cellStyle name="Normal 9 2 2 2 4 8 2 2" xfId="14279"/>
    <cellStyle name="Normal 9 2 2 2 4 8 3" xfId="1593"/>
    <cellStyle name="Normal 9 2 2 2 4 8 3 2" xfId="14280"/>
    <cellStyle name="Normal 9 2 2 2 4 8 4" xfId="11538"/>
    <cellStyle name="Normal 9 2 2 2 4 8 4 2" xfId="18516"/>
    <cellStyle name="Normal 9 2 2 2 4 8 5" xfId="14278"/>
    <cellStyle name="Normal 9 2 2 2 4 9" xfId="1594"/>
    <cellStyle name="Normal 9 2 2 2 4 9 2" xfId="1595"/>
    <cellStyle name="Normal 9 2 2 2 4 9 2 2" xfId="14282"/>
    <cellStyle name="Normal 9 2 2 2 4 9 3" xfId="1596"/>
    <cellStyle name="Normal 9 2 2 2 4 9 3 2" xfId="14283"/>
    <cellStyle name="Normal 9 2 2 2 4 9 4" xfId="12168"/>
    <cellStyle name="Normal 9 2 2 2 4 9 4 2" xfId="19146"/>
    <cellStyle name="Normal 9 2 2 2 4 9 5" xfId="14281"/>
    <cellStyle name="Normal 9 2 2 2 5" xfId="1597"/>
    <cellStyle name="Normal 9 2 2 2 5 10" xfId="1598"/>
    <cellStyle name="Normal 9 2 2 2 5 10 2" xfId="14285"/>
    <cellStyle name="Normal 9 2 2 2 5 11" xfId="9774"/>
    <cellStyle name="Normal 9 2 2 2 5 11 2" xfId="16760"/>
    <cellStyle name="Normal 9 2 2 2 5 12" xfId="14284"/>
    <cellStyle name="Normal 9 2 2 2 5 13" xfId="19992"/>
    <cellStyle name="Normal 9 2 2 2 5 2" xfId="1599"/>
    <cellStyle name="Normal 9 2 2 2 5 2 10" xfId="14286"/>
    <cellStyle name="Normal 9 2 2 2 5 2 11" xfId="19993"/>
    <cellStyle name="Normal 9 2 2 2 5 2 2" xfId="1600"/>
    <cellStyle name="Normal 9 2 2 2 5 2 2 10" xfId="19994"/>
    <cellStyle name="Normal 9 2 2 2 5 2 2 2" xfId="1601"/>
    <cellStyle name="Normal 9 2 2 2 5 2 2 2 2" xfId="1602"/>
    <cellStyle name="Normal 9 2 2 2 5 2 2 2 2 2" xfId="14289"/>
    <cellStyle name="Normal 9 2 2 2 5 2 2 2 3" xfId="1603"/>
    <cellStyle name="Normal 9 2 2 2 5 2 2 2 3 2" xfId="14290"/>
    <cellStyle name="Normal 9 2 2 2 5 2 2 2 4" xfId="10701"/>
    <cellStyle name="Normal 9 2 2 2 5 2 2 2 4 2" xfId="17686"/>
    <cellStyle name="Normal 9 2 2 2 5 2 2 2 5" xfId="14288"/>
    <cellStyle name="Normal 9 2 2 2 5 2 2 3" xfId="1604"/>
    <cellStyle name="Normal 9 2 2 2 5 2 2 3 2" xfId="1605"/>
    <cellStyle name="Normal 9 2 2 2 5 2 2 3 2 2" xfId="14292"/>
    <cellStyle name="Normal 9 2 2 2 5 2 2 3 3" xfId="1606"/>
    <cellStyle name="Normal 9 2 2 2 5 2 2 3 3 2" xfId="14293"/>
    <cellStyle name="Normal 9 2 2 2 5 2 2 3 4" xfId="11338"/>
    <cellStyle name="Normal 9 2 2 2 5 2 2 3 4 2" xfId="18316"/>
    <cellStyle name="Normal 9 2 2 2 5 2 2 3 5" xfId="14291"/>
    <cellStyle name="Normal 9 2 2 2 5 2 2 4" xfId="1607"/>
    <cellStyle name="Normal 9 2 2 2 5 2 2 4 2" xfId="1608"/>
    <cellStyle name="Normal 9 2 2 2 5 2 2 4 2 2" xfId="14295"/>
    <cellStyle name="Normal 9 2 2 2 5 2 2 4 3" xfId="1609"/>
    <cellStyle name="Normal 9 2 2 2 5 2 2 4 3 2" xfId="14296"/>
    <cellStyle name="Normal 9 2 2 2 5 2 2 4 4" xfId="11968"/>
    <cellStyle name="Normal 9 2 2 2 5 2 2 4 4 2" xfId="18946"/>
    <cellStyle name="Normal 9 2 2 2 5 2 2 4 5" xfId="14294"/>
    <cellStyle name="Normal 9 2 2 2 5 2 2 5" xfId="1610"/>
    <cellStyle name="Normal 9 2 2 2 5 2 2 5 2" xfId="1611"/>
    <cellStyle name="Normal 9 2 2 2 5 2 2 5 2 2" xfId="14298"/>
    <cellStyle name="Normal 9 2 2 2 5 2 2 5 3" xfId="1612"/>
    <cellStyle name="Normal 9 2 2 2 5 2 2 5 3 2" xfId="14299"/>
    <cellStyle name="Normal 9 2 2 2 5 2 2 5 4" xfId="12598"/>
    <cellStyle name="Normal 9 2 2 2 5 2 2 5 4 2" xfId="19576"/>
    <cellStyle name="Normal 9 2 2 2 5 2 2 5 5" xfId="14297"/>
    <cellStyle name="Normal 9 2 2 2 5 2 2 6" xfId="1613"/>
    <cellStyle name="Normal 9 2 2 2 5 2 2 6 2" xfId="14300"/>
    <cellStyle name="Normal 9 2 2 2 5 2 2 7" xfId="1614"/>
    <cellStyle name="Normal 9 2 2 2 5 2 2 7 2" xfId="14301"/>
    <cellStyle name="Normal 9 2 2 2 5 2 2 8" xfId="10172"/>
    <cellStyle name="Normal 9 2 2 2 5 2 2 8 2" xfId="17157"/>
    <cellStyle name="Normal 9 2 2 2 5 2 2 9" xfId="14287"/>
    <cellStyle name="Normal 9 2 2 2 5 2 3" xfId="1615"/>
    <cellStyle name="Normal 9 2 2 2 5 2 3 2" xfId="1616"/>
    <cellStyle name="Normal 9 2 2 2 5 2 3 2 2" xfId="14303"/>
    <cellStyle name="Normal 9 2 2 2 5 2 3 3" xfId="1617"/>
    <cellStyle name="Normal 9 2 2 2 5 2 3 3 2" xfId="14304"/>
    <cellStyle name="Normal 9 2 2 2 5 2 3 4" xfId="10436"/>
    <cellStyle name="Normal 9 2 2 2 5 2 3 4 2" xfId="17421"/>
    <cellStyle name="Normal 9 2 2 2 5 2 3 5" xfId="14302"/>
    <cellStyle name="Normal 9 2 2 2 5 2 4" xfId="1618"/>
    <cellStyle name="Normal 9 2 2 2 5 2 4 2" xfId="1619"/>
    <cellStyle name="Normal 9 2 2 2 5 2 4 2 2" xfId="14306"/>
    <cellStyle name="Normal 9 2 2 2 5 2 4 3" xfId="1620"/>
    <cellStyle name="Normal 9 2 2 2 5 2 4 3 2" xfId="14307"/>
    <cellStyle name="Normal 9 2 2 2 5 2 4 4" xfId="11073"/>
    <cellStyle name="Normal 9 2 2 2 5 2 4 4 2" xfId="18051"/>
    <cellStyle name="Normal 9 2 2 2 5 2 4 5" xfId="14305"/>
    <cellStyle name="Normal 9 2 2 2 5 2 5" xfId="1621"/>
    <cellStyle name="Normal 9 2 2 2 5 2 5 2" xfId="1622"/>
    <cellStyle name="Normal 9 2 2 2 5 2 5 2 2" xfId="14309"/>
    <cellStyle name="Normal 9 2 2 2 5 2 5 3" xfId="1623"/>
    <cellStyle name="Normal 9 2 2 2 5 2 5 3 2" xfId="14310"/>
    <cellStyle name="Normal 9 2 2 2 5 2 5 4" xfId="11703"/>
    <cellStyle name="Normal 9 2 2 2 5 2 5 4 2" xfId="18681"/>
    <cellStyle name="Normal 9 2 2 2 5 2 5 5" xfId="14308"/>
    <cellStyle name="Normal 9 2 2 2 5 2 6" xfId="1624"/>
    <cellStyle name="Normal 9 2 2 2 5 2 6 2" xfId="1625"/>
    <cellStyle name="Normal 9 2 2 2 5 2 6 2 2" xfId="14312"/>
    <cellStyle name="Normal 9 2 2 2 5 2 6 3" xfId="1626"/>
    <cellStyle name="Normal 9 2 2 2 5 2 6 3 2" xfId="14313"/>
    <cellStyle name="Normal 9 2 2 2 5 2 6 4" xfId="12333"/>
    <cellStyle name="Normal 9 2 2 2 5 2 6 4 2" xfId="19311"/>
    <cellStyle name="Normal 9 2 2 2 5 2 6 5" xfId="14311"/>
    <cellStyle name="Normal 9 2 2 2 5 2 7" xfId="1627"/>
    <cellStyle name="Normal 9 2 2 2 5 2 7 2" xfId="14314"/>
    <cellStyle name="Normal 9 2 2 2 5 2 8" xfId="1628"/>
    <cellStyle name="Normal 9 2 2 2 5 2 8 2" xfId="14315"/>
    <cellStyle name="Normal 9 2 2 2 5 2 9" xfId="9906"/>
    <cellStyle name="Normal 9 2 2 2 5 2 9 2" xfId="16892"/>
    <cellStyle name="Normal 9 2 2 2 5 3" xfId="1629"/>
    <cellStyle name="Normal 9 2 2 2 5 3 10" xfId="19995"/>
    <cellStyle name="Normal 9 2 2 2 5 3 2" xfId="1630"/>
    <cellStyle name="Normal 9 2 2 2 5 3 2 2" xfId="1631"/>
    <cellStyle name="Normal 9 2 2 2 5 3 2 2 2" xfId="14318"/>
    <cellStyle name="Normal 9 2 2 2 5 3 2 3" xfId="1632"/>
    <cellStyle name="Normal 9 2 2 2 5 3 2 3 2" xfId="14319"/>
    <cellStyle name="Normal 9 2 2 2 5 3 2 4" xfId="10569"/>
    <cellStyle name="Normal 9 2 2 2 5 3 2 4 2" xfId="17554"/>
    <cellStyle name="Normal 9 2 2 2 5 3 2 5" xfId="14317"/>
    <cellStyle name="Normal 9 2 2 2 5 3 3" xfId="1633"/>
    <cellStyle name="Normal 9 2 2 2 5 3 3 2" xfId="1634"/>
    <cellStyle name="Normal 9 2 2 2 5 3 3 2 2" xfId="14321"/>
    <cellStyle name="Normal 9 2 2 2 5 3 3 3" xfId="1635"/>
    <cellStyle name="Normal 9 2 2 2 5 3 3 3 2" xfId="14322"/>
    <cellStyle name="Normal 9 2 2 2 5 3 3 4" xfId="11206"/>
    <cellStyle name="Normal 9 2 2 2 5 3 3 4 2" xfId="18184"/>
    <cellStyle name="Normal 9 2 2 2 5 3 3 5" xfId="14320"/>
    <cellStyle name="Normal 9 2 2 2 5 3 4" xfId="1636"/>
    <cellStyle name="Normal 9 2 2 2 5 3 4 2" xfId="1637"/>
    <cellStyle name="Normal 9 2 2 2 5 3 4 2 2" xfId="14324"/>
    <cellStyle name="Normal 9 2 2 2 5 3 4 3" xfId="1638"/>
    <cellStyle name="Normal 9 2 2 2 5 3 4 3 2" xfId="14325"/>
    <cellStyle name="Normal 9 2 2 2 5 3 4 4" xfId="11836"/>
    <cellStyle name="Normal 9 2 2 2 5 3 4 4 2" xfId="18814"/>
    <cellStyle name="Normal 9 2 2 2 5 3 4 5" xfId="14323"/>
    <cellStyle name="Normal 9 2 2 2 5 3 5" xfId="1639"/>
    <cellStyle name="Normal 9 2 2 2 5 3 5 2" xfId="1640"/>
    <cellStyle name="Normal 9 2 2 2 5 3 5 2 2" xfId="14327"/>
    <cellStyle name="Normal 9 2 2 2 5 3 5 3" xfId="1641"/>
    <cellStyle name="Normal 9 2 2 2 5 3 5 3 2" xfId="14328"/>
    <cellStyle name="Normal 9 2 2 2 5 3 5 4" xfId="12466"/>
    <cellStyle name="Normal 9 2 2 2 5 3 5 4 2" xfId="19444"/>
    <cellStyle name="Normal 9 2 2 2 5 3 5 5" xfId="14326"/>
    <cellStyle name="Normal 9 2 2 2 5 3 6" xfId="1642"/>
    <cellStyle name="Normal 9 2 2 2 5 3 6 2" xfId="14329"/>
    <cellStyle name="Normal 9 2 2 2 5 3 7" xfId="1643"/>
    <cellStyle name="Normal 9 2 2 2 5 3 7 2" xfId="14330"/>
    <cellStyle name="Normal 9 2 2 2 5 3 8" xfId="10040"/>
    <cellStyle name="Normal 9 2 2 2 5 3 8 2" xfId="17025"/>
    <cellStyle name="Normal 9 2 2 2 5 3 9" xfId="14316"/>
    <cellStyle name="Normal 9 2 2 2 5 4" xfId="1644"/>
    <cellStyle name="Normal 9 2 2 2 5 4 2" xfId="1645"/>
    <cellStyle name="Normal 9 2 2 2 5 4 2 2" xfId="1646"/>
    <cellStyle name="Normal 9 2 2 2 5 4 2 2 2" xfId="14333"/>
    <cellStyle name="Normal 9 2 2 2 5 4 2 3" xfId="1647"/>
    <cellStyle name="Normal 9 2 2 2 5 4 2 3 2" xfId="14334"/>
    <cellStyle name="Normal 9 2 2 2 5 4 2 4" xfId="11441"/>
    <cellStyle name="Normal 9 2 2 2 5 4 2 4 2" xfId="18419"/>
    <cellStyle name="Normal 9 2 2 2 5 4 2 5" xfId="14332"/>
    <cellStyle name="Normal 9 2 2 2 5 4 3" xfId="1648"/>
    <cellStyle name="Normal 9 2 2 2 5 4 3 2" xfId="1649"/>
    <cellStyle name="Normal 9 2 2 2 5 4 3 2 2" xfId="14336"/>
    <cellStyle name="Normal 9 2 2 2 5 4 3 3" xfId="1650"/>
    <cellStyle name="Normal 9 2 2 2 5 4 3 3 2" xfId="14337"/>
    <cellStyle name="Normal 9 2 2 2 5 4 3 4" xfId="12071"/>
    <cellStyle name="Normal 9 2 2 2 5 4 3 4 2" xfId="19049"/>
    <cellStyle name="Normal 9 2 2 2 5 4 3 5" xfId="14335"/>
    <cellStyle name="Normal 9 2 2 2 5 4 4" xfId="1651"/>
    <cellStyle name="Normal 9 2 2 2 5 4 4 2" xfId="1652"/>
    <cellStyle name="Normal 9 2 2 2 5 4 4 2 2" xfId="14339"/>
    <cellStyle name="Normal 9 2 2 2 5 4 4 3" xfId="1653"/>
    <cellStyle name="Normal 9 2 2 2 5 4 4 3 2" xfId="14340"/>
    <cellStyle name="Normal 9 2 2 2 5 4 4 4" xfId="12704"/>
    <cellStyle name="Normal 9 2 2 2 5 4 4 4 2" xfId="19679"/>
    <cellStyle name="Normal 9 2 2 2 5 4 4 5" xfId="14338"/>
    <cellStyle name="Normal 9 2 2 2 5 4 5" xfId="1654"/>
    <cellStyle name="Normal 9 2 2 2 5 4 5 2" xfId="14341"/>
    <cellStyle name="Normal 9 2 2 2 5 4 6" xfId="1655"/>
    <cellStyle name="Normal 9 2 2 2 5 4 6 2" xfId="14342"/>
    <cellStyle name="Normal 9 2 2 2 5 4 7" xfId="10807"/>
    <cellStyle name="Normal 9 2 2 2 5 4 7 2" xfId="17789"/>
    <cellStyle name="Normal 9 2 2 2 5 4 8" xfId="14331"/>
    <cellStyle name="Normal 9 2 2 2 5 4 9" xfId="19996"/>
    <cellStyle name="Normal 9 2 2 2 5 5" xfId="1656"/>
    <cellStyle name="Normal 9 2 2 2 5 5 2" xfId="1657"/>
    <cellStyle name="Normal 9 2 2 2 5 5 2 2" xfId="1658"/>
    <cellStyle name="Normal 9 2 2 2 5 5 2 2 2" xfId="14345"/>
    <cellStyle name="Normal 9 2 2 2 5 5 2 3" xfId="1659"/>
    <cellStyle name="Normal 9 2 2 2 5 5 2 3 2" xfId="14346"/>
    <cellStyle name="Normal 9 2 2 2 5 5 2 4" xfId="12805"/>
    <cellStyle name="Normal 9 2 2 2 5 5 2 4 2" xfId="19780"/>
    <cellStyle name="Normal 9 2 2 2 5 5 2 5" xfId="14344"/>
    <cellStyle name="Normal 9 2 2 2 5 5 3" xfId="1660"/>
    <cellStyle name="Normal 9 2 2 2 5 5 3 2" xfId="14347"/>
    <cellStyle name="Normal 9 2 2 2 5 5 4" xfId="1661"/>
    <cellStyle name="Normal 9 2 2 2 5 5 4 2" xfId="14348"/>
    <cellStyle name="Normal 9 2 2 2 5 5 5" xfId="10304"/>
    <cellStyle name="Normal 9 2 2 2 5 5 5 2" xfId="17289"/>
    <cellStyle name="Normal 9 2 2 2 5 5 6" xfId="14343"/>
    <cellStyle name="Normal 9 2 2 2 5 5 7" xfId="19997"/>
    <cellStyle name="Normal 9 2 2 2 5 6" xfId="1662"/>
    <cellStyle name="Normal 9 2 2 2 5 6 2" xfId="1663"/>
    <cellStyle name="Normal 9 2 2 2 5 6 2 2" xfId="14350"/>
    <cellStyle name="Normal 9 2 2 2 5 6 3" xfId="1664"/>
    <cellStyle name="Normal 9 2 2 2 5 6 3 2" xfId="14351"/>
    <cellStyle name="Normal 9 2 2 2 5 6 4" xfId="10941"/>
    <cellStyle name="Normal 9 2 2 2 5 6 4 2" xfId="17919"/>
    <cellStyle name="Normal 9 2 2 2 5 6 5" xfId="14349"/>
    <cellStyle name="Normal 9 2 2 2 5 7" xfId="1665"/>
    <cellStyle name="Normal 9 2 2 2 5 7 2" xfId="1666"/>
    <cellStyle name="Normal 9 2 2 2 5 7 2 2" xfId="14353"/>
    <cellStyle name="Normal 9 2 2 2 5 7 3" xfId="1667"/>
    <cellStyle name="Normal 9 2 2 2 5 7 3 2" xfId="14354"/>
    <cellStyle name="Normal 9 2 2 2 5 7 4" xfId="11571"/>
    <cellStyle name="Normal 9 2 2 2 5 7 4 2" xfId="18549"/>
    <cellStyle name="Normal 9 2 2 2 5 7 5" xfId="14352"/>
    <cellStyle name="Normal 9 2 2 2 5 8" xfId="1668"/>
    <cellStyle name="Normal 9 2 2 2 5 8 2" xfId="1669"/>
    <cellStyle name="Normal 9 2 2 2 5 8 2 2" xfId="14356"/>
    <cellStyle name="Normal 9 2 2 2 5 8 3" xfId="1670"/>
    <cellStyle name="Normal 9 2 2 2 5 8 3 2" xfId="14357"/>
    <cellStyle name="Normal 9 2 2 2 5 8 4" xfId="12201"/>
    <cellStyle name="Normal 9 2 2 2 5 8 4 2" xfId="19179"/>
    <cellStyle name="Normal 9 2 2 2 5 8 5" xfId="14355"/>
    <cellStyle name="Normal 9 2 2 2 5 9" xfId="1671"/>
    <cellStyle name="Normal 9 2 2 2 5 9 2" xfId="14358"/>
    <cellStyle name="Normal 9 2 2 2 6" xfId="1672"/>
    <cellStyle name="Normal 9 2 2 2 6 10" xfId="14359"/>
    <cellStyle name="Normal 9 2 2 2 6 11" xfId="19998"/>
    <cellStyle name="Normal 9 2 2 2 6 2" xfId="1673"/>
    <cellStyle name="Normal 9 2 2 2 6 2 10" xfId="19999"/>
    <cellStyle name="Normal 9 2 2 2 6 2 2" xfId="1674"/>
    <cellStyle name="Normal 9 2 2 2 6 2 2 2" xfId="1675"/>
    <cellStyle name="Normal 9 2 2 2 6 2 2 2 2" xfId="14362"/>
    <cellStyle name="Normal 9 2 2 2 6 2 2 3" xfId="1676"/>
    <cellStyle name="Normal 9 2 2 2 6 2 2 3 2" xfId="14363"/>
    <cellStyle name="Normal 9 2 2 2 6 2 2 4" xfId="10635"/>
    <cellStyle name="Normal 9 2 2 2 6 2 2 4 2" xfId="17620"/>
    <cellStyle name="Normal 9 2 2 2 6 2 2 5" xfId="14361"/>
    <cellStyle name="Normal 9 2 2 2 6 2 3" xfId="1677"/>
    <cellStyle name="Normal 9 2 2 2 6 2 3 2" xfId="1678"/>
    <cellStyle name="Normal 9 2 2 2 6 2 3 2 2" xfId="14365"/>
    <cellStyle name="Normal 9 2 2 2 6 2 3 3" xfId="1679"/>
    <cellStyle name="Normal 9 2 2 2 6 2 3 3 2" xfId="14366"/>
    <cellStyle name="Normal 9 2 2 2 6 2 3 4" xfId="11272"/>
    <cellStyle name="Normal 9 2 2 2 6 2 3 4 2" xfId="18250"/>
    <cellStyle name="Normal 9 2 2 2 6 2 3 5" xfId="14364"/>
    <cellStyle name="Normal 9 2 2 2 6 2 4" xfId="1680"/>
    <cellStyle name="Normal 9 2 2 2 6 2 4 2" xfId="1681"/>
    <cellStyle name="Normal 9 2 2 2 6 2 4 2 2" xfId="14368"/>
    <cellStyle name="Normal 9 2 2 2 6 2 4 3" xfId="1682"/>
    <cellStyle name="Normal 9 2 2 2 6 2 4 3 2" xfId="14369"/>
    <cellStyle name="Normal 9 2 2 2 6 2 4 4" xfId="11902"/>
    <cellStyle name="Normal 9 2 2 2 6 2 4 4 2" xfId="18880"/>
    <cellStyle name="Normal 9 2 2 2 6 2 4 5" xfId="14367"/>
    <cellStyle name="Normal 9 2 2 2 6 2 5" xfId="1683"/>
    <cellStyle name="Normal 9 2 2 2 6 2 5 2" xfId="1684"/>
    <cellStyle name="Normal 9 2 2 2 6 2 5 2 2" xfId="14371"/>
    <cellStyle name="Normal 9 2 2 2 6 2 5 3" xfId="1685"/>
    <cellStyle name="Normal 9 2 2 2 6 2 5 3 2" xfId="14372"/>
    <cellStyle name="Normal 9 2 2 2 6 2 5 4" xfId="12532"/>
    <cellStyle name="Normal 9 2 2 2 6 2 5 4 2" xfId="19510"/>
    <cellStyle name="Normal 9 2 2 2 6 2 5 5" xfId="14370"/>
    <cellStyle name="Normal 9 2 2 2 6 2 6" xfId="1686"/>
    <cellStyle name="Normal 9 2 2 2 6 2 6 2" xfId="14373"/>
    <cellStyle name="Normal 9 2 2 2 6 2 7" xfId="1687"/>
    <cellStyle name="Normal 9 2 2 2 6 2 7 2" xfId="14374"/>
    <cellStyle name="Normal 9 2 2 2 6 2 8" xfId="10106"/>
    <cellStyle name="Normal 9 2 2 2 6 2 8 2" xfId="17091"/>
    <cellStyle name="Normal 9 2 2 2 6 2 9" xfId="14360"/>
    <cellStyle name="Normal 9 2 2 2 6 3" xfId="1688"/>
    <cellStyle name="Normal 9 2 2 2 6 3 2" xfId="1689"/>
    <cellStyle name="Normal 9 2 2 2 6 3 2 2" xfId="14376"/>
    <cellStyle name="Normal 9 2 2 2 6 3 3" xfId="1690"/>
    <cellStyle name="Normal 9 2 2 2 6 3 3 2" xfId="14377"/>
    <cellStyle name="Normal 9 2 2 2 6 3 4" xfId="10370"/>
    <cellStyle name="Normal 9 2 2 2 6 3 4 2" xfId="17355"/>
    <cellStyle name="Normal 9 2 2 2 6 3 5" xfId="14375"/>
    <cellStyle name="Normal 9 2 2 2 6 4" xfId="1691"/>
    <cellStyle name="Normal 9 2 2 2 6 4 2" xfId="1692"/>
    <cellStyle name="Normal 9 2 2 2 6 4 2 2" xfId="14379"/>
    <cellStyle name="Normal 9 2 2 2 6 4 3" xfId="1693"/>
    <cellStyle name="Normal 9 2 2 2 6 4 3 2" xfId="14380"/>
    <cellStyle name="Normal 9 2 2 2 6 4 4" xfId="11007"/>
    <cellStyle name="Normal 9 2 2 2 6 4 4 2" xfId="17985"/>
    <cellStyle name="Normal 9 2 2 2 6 4 5" xfId="14378"/>
    <cellStyle name="Normal 9 2 2 2 6 5" xfId="1694"/>
    <cellStyle name="Normal 9 2 2 2 6 5 2" xfId="1695"/>
    <cellStyle name="Normal 9 2 2 2 6 5 2 2" xfId="14382"/>
    <cellStyle name="Normal 9 2 2 2 6 5 3" xfId="1696"/>
    <cellStyle name="Normal 9 2 2 2 6 5 3 2" xfId="14383"/>
    <cellStyle name="Normal 9 2 2 2 6 5 4" xfId="11637"/>
    <cellStyle name="Normal 9 2 2 2 6 5 4 2" xfId="18615"/>
    <cellStyle name="Normal 9 2 2 2 6 5 5" xfId="14381"/>
    <cellStyle name="Normal 9 2 2 2 6 6" xfId="1697"/>
    <cellStyle name="Normal 9 2 2 2 6 6 2" xfId="1698"/>
    <cellStyle name="Normal 9 2 2 2 6 6 2 2" xfId="14385"/>
    <cellStyle name="Normal 9 2 2 2 6 6 3" xfId="1699"/>
    <cellStyle name="Normal 9 2 2 2 6 6 3 2" xfId="14386"/>
    <cellStyle name="Normal 9 2 2 2 6 6 4" xfId="12267"/>
    <cellStyle name="Normal 9 2 2 2 6 6 4 2" xfId="19245"/>
    <cellStyle name="Normal 9 2 2 2 6 6 5" xfId="14384"/>
    <cellStyle name="Normal 9 2 2 2 6 7" xfId="1700"/>
    <cellStyle name="Normal 9 2 2 2 6 7 2" xfId="14387"/>
    <cellStyle name="Normal 9 2 2 2 6 8" xfId="1701"/>
    <cellStyle name="Normal 9 2 2 2 6 8 2" xfId="14388"/>
    <cellStyle name="Normal 9 2 2 2 6 9" xfId="9840"/>
    <cellStyle name="Normal 9 2 2 2 6 9 2" xfId="16826"/>
    <cellStyle name="Normal 9 2 2 2 7" xfId="1702"/>
    <cellStyle name="Normal 9 2 2 2 7 10" xfId="20000"/>
    <cellStyle name="Normal 9 2 2 2 7 2" xfId="1703"/>
    <cellStyle name="Normal 9 2 2 2 7 2 2" xfId="1704"/>
    <cellStyle name="Normal 9 2 2 2 7 2 2 2" xfId="14391"/>
    <cellStyle name="Normal 9 2 2 2 7 2 3" xfId="1705"/>
    <cellStyle name="Normal 9 2 2 2 7 2 3 2" xfId="14392"/>
    <cellStyle name="Normal 9 2 2 2 7 2 4" xfId="10503"/>
    <cellStyle name="Normal 9 2 2 2 7 2 4 2" xfId="17488"/>
    <cellStyle name="Normal 9 2 2 2 7 2 5" xfId="14390"/>
    <cellStyle name="Normal 9 2 2 2 7 3" xfId="1706"/>
    <cellStyle name="Normal 9 2 2 2 7 3 2" xfId="1707"/>
    <cellStyle name="Normal 9 2 2 2 7 3 2 2" xfId="14394"/>
    <cellStyle name="Normal 9 2 2 2 7 3 3" xfId="1708"/>
    <cellStyle name="Normal 9 2 2 2 7 3 3 2" xfId="14395"/>
    <cellStyle name="Normal 9 2 2 2 7 3 4" xfId="11140"/>
    <cellStyle name="Normal 9 2 2 2 7 3 4 2" xfId="18118"/>
    <cellStyle name="Normal 9 2 2 2 7 3 5" xfId="14393"/>
    <cellStyle name="Normal 9 2 2 2 7 4" xfId="1709"/>
    <cellStyle name="Normal 9 2 2 2 7 4 2" xfId="1710"/>
    <cellStyle name="Normal 9 2 2 2 7 4 2 2" xfId="14397"/>
    <cellStyle name="Normal 9 2 2 2 7 4 3" xfId="1711"/>
    <cellStyle name="Normal 9 2 2 2 7 4 3 2" xfId="14398"/>
    <cellStyle name="Normal 9 2 2 2 7 4 4" xfId="11770"/>
    <cellStyle name="Normal 9 2 2 2 7 4 4 2" xfId="18748"/>
    <cellStyle name="Normal 9 2 2 2 7 4 5" xfId="14396"/>
    <cellStyle name="Normal 9 2 2 2 7 5" xfId="1712"/>
    <cellStyle name="Normal 9 2 2 2 7 5 2" xfId="1713"/>
    <cellStyle name="Normal 9 2 2 2 7 5 2 2" xfId="14400"/>
    <cellStyle name="Normal 9 2 2 2 7 5 3" xfId="1714"/>
    <cellStyle name="Normal 9 2 2 2 7 5 3 2" xfId="14401"/>
    <cellStyle name="Normal 9 2 2 2 7 5 4" xfId="12400"/>
    <cellStyle name="Normal 9 2 2 2 7 5 4 2" xfId="19378"/>
    <cellStyle name="Normal 9 2 2 2 7 5 5" xfId="14399"/>
    <cellStyle name="Normal 9 2 2 2 7 6" xfId="1715"/>
    <cellStyle name="Normal 9 2 2 2 7 6 2" xfId="14402"/>
    <cellStyle name="Normal 9 2 2 2 7 7" xfId="1716"/>
    <cellStyle name="Normal 9 2 2 2 7 7 2" xfId="14403"/>
    <cellStyle name="Normal 9 2 2 2 7 8" xfId="9974"/>
    <cellStyle name="Normal 9 2 2 2 7 8 2" xfId="16959"/>
    <cellStyle name="Normal 9 2 2 2 7 9" xfId="14389"/>
    <cellStyle name="Normal 9 2 2 2 8" xfId="1717"/>
    <cellStyle name="Normal 9 2 2 2 8 2" xfId="1718"/>
    <cellStyle name="Normal 9 2 2 2 8 2 2" xfId="1719"/>
    <cellStyle name="Normal 9 2 2 2 8 2 2 2" xfId="14406"/>
    <cellStyle name="Normal 9 2 2 2 8 2 3" xfId="1720"/>
    <cellStyle name="Normal 9 2 2 2 8 2 3 2" xfId="14407"/>
    <cellStyle name="Normal 9 2 2 2 8 2 4" xfId="11404"/>
    <cellStyle name="Normal 9 2 2 2 8 2 4 2" xfId="18382"/>
    <cellStyle name="Normal 9 2 2 2 8 2 5" xfId="14405"/>
    <cellStyle name="Normal 9 2 2 2 8 3" xfId="1721"/>
    <cellStyle name="Normal 9 2 2 2 8 3 2" xfId="1722"/>
    <cellStyle name="Normal 9 2 2 2 8 3 2 2" xfId="14409"/>
    <cellStyle name="Normal 9 2 2 2 8 3 3" xfId="1723"/>
    <cellStyle name="Normal 9 2 2 2 8 3 3 2" xfId="14410"/>
    <cellStyle name="Normal 9 2 2 2 8 3 4" xfId="12034"/>
    <cellStyle name="Normal 9 2 2 2 8 3 4 2" xfId="19012"/>
    <cellStyle name="Normal 9 2 2 2 8 3 5" xfId="14408"/>
    <cellStyle name="Normal 9 2 2 2 8 4" xfId="1724"/>
    <cellStyle name="Normal 9 2 2 2 8 4 2" xfId="1725"/>
    <cellStyle name="Normal 9 2 2 2 8 4 2 2" xfId="14412"/>
    <cellStyle name="Normal 9 2 2 2 8 4 3" xfId="1726"/>
    <cellStyle name="Normal 9 2 2 2 8 4 3 2" xfId="14413"/>
    <cellStyle name="Normal 9 2 2 2 8 4 4" xfId="12664"/>
    <cellStyle name="Normal 9 2 2 2 8 4 4 2" xfId="19642"/>
    <cellStyle name="Normal 9 2 2 2 8 4 5" xfId="14411"/>
    <cellStyle name="Normal 9 2 2 2 8 5" xfId="1727"/>
    <cellStyle name="Normal 9 2 2 2 8 5 2" xfId="14414"/>
    <cellStyle name="Normal 9 2 2 2 8 6" xfId="1728"/>
    <cellStyle name="Normal 9 2 2 2 8 6 2" xfId="14415"/>
    <cellStyle name="Normal 9 2 2 2 8 7" xfId="10767"/>
    <cellStyle name="Normal 9 2 2 2 8 7 2" xfId="17752"/>
    <cellStyle name="Normal 9 2 2 2 8 8" xfId="14404"/>
    <cellStyle name="Normal 9 2 2 2 8 9" xfId="20001"/>
    <cellStyle name="Normal 9 2 2 2 9" xfId="1729"/>
    <cellStyle name="Normal 9 2 2 2 9 2" xfId="1730"/>
    <cellStyle name="Normal 9 2 2 2 9 2 2" xfId="1731"/>
    <cellStyle name="Normal 9 2 2 2 9 2 2 2" xfId="14418"/>
    <cellStyle name="Normal 9 2 2 2 9 2 3" xfId="1732"/>
    <cellStyle name="Normal 9 2 2 2 9 2 3 2" xfId="14419"/>
    <cellStyle name="Normal 9 2 2 2 9 2 4" xfId="12768"/>
    <cellStyle name="Normal 9 2 2 2 9 2 4 2" xfId="19743"/>
    <cellStyle name="Normal 9 2 2 2 9 2 5" xfId="14417"/>
    <cellStyle name="Normal 9 2 2 2 9 3" xfId="1733"/>
    <cellStyle name="Normal 9 2 2 2 9 3 2" xfId="14420"/>
    <cellStyle name="Normal 9 2 2 2 9 4" xfId="1734"/>
    <cellStyle name="Normal 9 2 2 2 9 4 2" xfId="14421"/>
    <cellStyle name="Normal 9 2 2 2 9 5" xfId="10238"/>
    <cellStyle name="Normal 9 2 2 2 9 5 2" xfId="17223"/>
    <cellStyle name="Normal 9 2 2 2 9 6" xfId="14416"/>
    <cellStyle name="Normal 9 2 2 2 9 7" xfId="20002"/>
    <cellStyle name="Normal 9 2 2 3" xfId="1735"/>
    <cellStyle name="Normal 9 2 2 3 10" xfId="1736"/>
    <cellStyle name="Normal 9 2 2 3 10 2" xfId="1737"/>
    <cellStyle name="Normal 9 2 2 3 10 2 2" xfId="14424"/>
    <cellStyle name="Normal 9 2 2 3 10 3" xfId="1738"/>
    <cellStyle name="Normal 9 2 2 3 10 3 2" xfId="14425"/>
    <cellStyle name="Normal 9 2 2 3 10 4" xfId="11509"/>
    <cellStyle name="Normal 9 2 2 3 10 4 2" xfId="18487"/>
    <cellStyle name="Normal 9 2 2 3 10 5" xfId="14423"/>
    <cellStyle name="Normal 9 2 2 3 11" xfId="1739"/>
    <cellStyle name="Normal 9 2 2 3 11 2" xfId="1740"/>
    <cellStyle name="Normal 9 2 2 3 11 2 2" xfId="14427"/>
    <cellStyle name="Normal 9 2 2 3 11 3" xfId="1741"/>
    <cellStyle name="Normal 9 2 2 3 11 3 2" xfId="14428"/>
    <cellStyle name="Normal 9 2 2 3 11 4" xfId="12139"/>
    <cellStyle name="Normal 9 2 2 3 11 4 2" xfId="19117"/>
    <cellStyle name="Normal 9 2 2 3 11 5" xfId="14426"/>
    <cellStyle name="Normal 9 2 2 3 12" xfId="1742"/>
    <cellStyle name="Normal 9 2 2 3 12 2" xfId="14429"/>
    <cellStyle name="Normal 9 2 2 3 13" xfId="1743"/>
    <cellStyle name="Normal 9 2 2 3 13 2" xfId="14430"/>
    <cellStyle name="Normal 9 2 2 3 14" xfId="9709"/>
    <cellStyle name="Normal 9 2 2 3 14 2" xfId="16698"/>
    <cellStyle name="Normal 9 2 2 3 15" xfId="14422"/>
    <cellStyle name="Normal 9 2 2 3 16" xfId="20003"/>
    <cellStyle name="Normal 9 2 2 3 2" xfId="1744"/>
    <cellStyle name="Normal 9 2 2 3 2 10" xfId="1745"/>
    <cellStyle name="Normal 9 2 2 3 2 10 2" xfId="1746"/>
    <cellStyle name="Normal 9 2 2 3 2 10 2 2" xfId="14433"/>
    <cellStyle name="Normal 9 2 2 3 2 10 3" xfId="1747"/>
    <cellStyle name="Normal 9 2 2 3 2 10 3 2" xfId="14434"/>
    <cellStyle name="Normal 9 2 2 3 2 10 4" xfId="12156"/>
    <cellStyle name="Normal 9 2 2 3 2 10 4 2" xfId="19134"/>
    <cellStyle name="Normal 9 2 2 3 2 10 5" xfId="14432"/>
    <cellStyle name="Normal 9 2 2 3 2 11" xfId="1748"/>
    <cellStyle name="Normal 9 2 2 3 2 11 2" xfId="14435"/>
    <cellStyle name="Normal 9 2 2 3 2 12" xfId="1749"/>
    <cellStyle name="Normal 9 2 2 3 2 12 2" xfId="14436"/>
    <cellStyle name="Normal 9 2 2 3 2 13" xfId="9728"/>
    <cellStyle name="Normal 9 2 2 3 2 13 2" xfId="16715"/>
    <cellStyle name="Normal 9 2 2 3 2 14" xfId="14431"/>
    <cellStyle name="Normal 9 2 2 3 2 15" xfId="20004"/>
    <cellStyle name="Normal 9 2 2 3 2 2" xfId="1750"/>
    <cellStyle name="Normal 9 2 2 3 2 2 10" xfId="1751"/>
    <cellStyle name="Normal 9 2 2 3 2 2 10 2" xfId="14438"/>
    <cellStyle name="Normal 9 2 2 3 2 2 11" xfId="1752"/>
    <cellStyle name="Normal 9 2 2 3 2 2 11 2" xfId="14439"/>
    <cellStyle name="Normal 9 2 2 3 2 2 12" xfId="9762"/>
    <cellStyle name="Normal 9 2 2 3 2 2 12 2" xfId="16748"/>
    <cellStyle name="Normal 9 2 2 3 2 2 13" xfId="14437"/>
    <cellStyle name="Normal 9 2 2 3 2 2 14" xfId="20005"/>
    <cellStyle name="Normal 9 2 2 3 2 2 2" xfId="1753"/>
    <cellStyle name="Normal 9 2 2 3 2 2 2 10" xfId="9828"/>
    <cellStyle name="Normal 9 2 2 3 2 2 2 10 2" xfId="16814"/>
    <cellStyle name="Normal 9 2 2 3 2 2 2 11" xfId="14440"/>
    <cellStyle name="Normal 9 2 2 3 2 2 2 12" xfId="20006"/>
    <cellStyle name="Normal 9 2 2 3 2 2 2 2" xfId="1754"/>
    <cellStyle name="Normal 9 2 2 3 2 2 2 2 10" xfId="14441"/>
    <cellStyle name="Normal 9 2 2 3 2 2 2 2 11" xfId="20007"/>
    <cellStyle name="Normal 9 2 2 3 2 2 2 2 2" xfId="1755"/>
    <cellStyle name="Normal 9 2 2 3 2 2 2 2 2 10" xfId="20008"/>
    <cellStyle name="Normal 9 2 2 3 2 2 2 2 2 2" xfId="1756"/>
    <cellStyle name="Normal 9 2 2 3 2 2 2 2 2 2 2" xfId="1757"/>
    <cellStyle name="Normal 9 2 2 3 2 2 2 2 2 2 2 2" xfId="14444"/>
    <cellStyle name="Normal 9 2 2 3 2 2 2 2 2 2 3" xfId="1758"/>
    <cellStyle name="Normal 9 2 2 3 2 2 2 2 2 2 3 2" xfId="14445"/>
    <cellStyle name="Normal 9 2 2 3 2 2 2 2 2 2 4" xfId="10755"/>
    <cellStyle name="Normal 9 2 2 3 2 2 2 2 2 2 4 2" xfId="17740"/>
    <cellStyle name="Normal 9 2 2 3 2 2 2 2 2 2 5" xfId="14443"/>
    <cellStyle name="Normal 9 2 2 3 2 2 2 2 2 3" xfId="1759"/>
    <cellStyle name="Normal 9 2 2 3 2 2 2 2 2 3 2" xfId="1760"/>
    <cellStyle name="Normal 9 2 2 3 2 2 2 2 2 3 2 2" xfId="14447"/>
    <cellStyle name="Normal 9 2 2 3 2 2 2 2 2 3 3" xfId="1761"/>
    <cellStyle name="Normal 9 2 2 3 2 2 2 2 2 3 3 2" xfId="14448"/>
    <cellStyle name="Normal 9 2 2 3 2 2 2 2 2 3 4" xfId="11392"/>
    <cellStyle name="Normal 9 2 2 3 2 2 2 2 2 3 4 2" xfId="18370"/>
    <cellStyle name="Normal 9 2 2 3 2 2 2 2 2 3 5" xfId="14446"/>
    <cellStyle name="Normal 9 2 2 3 2 2 2 2 2 4" xfId="1762"/>
    <cellStyle name="Normal 9 2 2 3 2 2 2 2 2 4 2" xfId="1763"/>
    <cellStyle name="Normal 9 2 2 3 2 2 2 2 2 4 2 2" xfId="14450"/>
    <cellStyle name="Normal 9 2 2 3 2 2 2 2 2 4 3" xfId="1764"/>
    <cellStyle name="Normal 9 2 2 3 2 2 2 2 2 4 3 2" xfId="14451"/>
    <cellStyle name="Normal 9 2 2 3 2 2 2 2 2 4 4" xfId="12022"/>
    <cellStyle name="Normal 9 2 2 3 2 2 2 2 2 4 4 2" xfId="19000"/>
    <cellStyle name="Normal 9 2 2 3 2 2 2 2 2 4 5" xfId="14449"/>
    <cellStyle name="Normal 9 2 2 3 2 2 2 2 2 5" xfId="1765"/>
    <cellStyle name="Normal 9 2 2 3 2 2 2 2 2 5 2" xfId="1766"/>
    <cellStyle name="Normal 9 2 2 3 2 2 2 2 2 5 2 2" xfId="14453"/>
    <cellStyle name="Normal 9 2 2 3 2 2 2 2 2 5 3" xfId="1767"/>
    <cellStyle name="Normal 9 2 2 3 2 2 2 2 2 5 3 2" xfId="14454"/>
    <cellStyle name="Normal 9 2 2 3 2 2 2 2 2 5 4" xfId="12652"/>
    <cellStyle name="Normal 9 2 2 3 2 2 2 2 2 5 4 2" xfId="19630"/>
    <cellStyle name="Normal 9 2 2 3 2 2 2 2 2 5 5" xfId="14452"/>
    <cellStyle name="Normal 9 2 2 3 2 2 2 2 2 6" xfId="1768"/>
    <cellStyle name="Normal 9 2 2 3 2 2 2 2 2 6 2" xfId="14455"/>
    <cellStyle name="Normal 9 2 2 3 2 2 2 2 2 7" xfId="1769"/>
    <cellStyle name="Normal 9 2 2 3 2 2 2 2 2 7 2" xfId="14456"/>
    <cellStyle name="Normal 9 2 2 3 2 2 2 2 2 8" xfId="10226"/>
    <cellStyle name="Normal 9 2 2 3 2 2 2 2 2 8 2" xfId="17211"/>
    <cellStyle name="Normal 9 2 2 3 2 2 2 2 2 9" xfId="14442"/>
    <cellStyle name="Normal 9 2 2 3 2 2 2 2 3" xfId="1770"/>
    <cellStyle name="Normal 9 2 2 3 2 2 2 2 3 2" xfId="1771"/>
    <cellStyle name="Normal 9 2 2 3 2 2 2 2 3 2 2" xfId="14458"/>
    <cellStyle name="Normal 9 2 2 3 2 2 2 2 3 3" xfId="1772"/>
    <cellStyle name="Normal 9 2 2 3 2 2 2 2 3 3 2" xfId="14459"/>
    <cellStyle name="Normal 9 2 2 3 2 2 2 2 3 4" xfId="10490"/>
    <cellStyle name="Normal 9 2 2 3 2 2 2 2 3 4 2" xfId="17475"/>
    <cellStyle name="Normal 9 2 2 3 2 2 2 2 3 5" xfId="14457"/>
    <cellStyle name="Normal 9 2 2 3 2 2 2 2 4" xfId="1773"/>
    <cellStyle name="Normal 9 2 2 3 2 2 2 2 4 2" xfId="1774"/>
    <cellStyle name="Normal 9 2 2 3 2 2 2 2 4 2 2" xfId="14461"/>
    <cellStyle name="Normal 9 2 2 3 2 2 2 2 4 3" xfId="1775"/>
    <cellStyle name="Normal 9 2 2 3 2 2 2 2 4 3 2" xfId="14462"/>
    <cellStyle name="Normal 9 2 2 3 2 2 2 2 4 4" xfId="11127"/>
    <cellStyle name="Normal 9 2 2 3 2 2 2 2 4 4 2" xfId="18105"/>
    <cellStyle name="Normal 9 2 2 3 2 2 2 2 4 5" xfId="14460"/>
    <cellStyle name="Normal 9 2 2 3 2 2 2 2 5" xfId="1776"/>
    <cellStyle name="Normal 9 2 2 3 2 2 2 2 5 2" xfId="1777"/>
    <cellStyle name="Normal 9 2 2 3 2 2 2 2 5 2 2" xfId="14464"/>
    <cellStyle name="Normal 9 2 2 3 2 2 2 2 5 3" xfId="1778"/>
    <cellStyle name="Normal 9 2 2 3 2 2 2 2 5 3 2" xfId="14465"/>
    <cellStyle name="Normal 9 2 2 3 2 2 2 2 5 4" xfId="11757"/>
    <cellStyle name="Normal 9 2 2 3 2 2 2 2 5 4 2" xfId="18735"/>
    <cellStyle name="Normal 9 2 2 3 2 2 2 2 5 5" xfId="14463"/>
    <cellStyle name="Normal 9 2 2 3 2 2 2 2 6" xfId="1779"/>
    <cellStyle name="Normal 9 2 2 3 2 2 2 2 6 2" xfId="1780"/>
    <cellStyle name="Normal 9 2 2 3 2 2 2 2 6 2 2" xfId="14467"/>
    <cellStyle name="Normal 9 2 2 3 2 2 2 2 6 3" xfId="1781"/>
    <cellStyle name="Normal 9 2 2 3 2 2 2 2 6 3 2" xfId="14468"/>
    <cellStyle name="Normal 9 2 2 3 2 2 2 2 6 4" xfId="12387"/>
    <cellStyle name="Normal 9 2 2 3 2 2 2 2 6 4 2" xfId="19365"/>
    <cellStyle name="Normal 9 2 2 3 2 2 2 2 6 5" xfId="14466"/>
    <cellStyle name="Normal 9 2 2 3 2 2 2 2 7" xfId="1782"/>
    <cellStyle name="Normal 9 2 2 3 2 2 2 2 7 2" xfId="14469"/>
    <cellStyle name="Normal 9 2 2 3 2 2 2 2 8" xfId="1783"/>
    <cellStyle name="Normal 9 2 2 3 2 2 2 2 8 2" xfId="14470"/>
    <cellStyle name="Normal 9 2 2 3 2 2 2 2 9" xfId="9960"/>
    <cellStyle name="Normal 9 2 2 3 2 2 2 2 9 2" xfId="16946"/>
    <cellStyle name="Normal 9 2 2 3 2 2 2 3" xfId="1784"/>
    <cellStyle name="Normal 9 2 2 3 2 2 2 3 10" xfId="20009"/>
    <cellStyle name="Normal 9 2 2 3 2 2 2 3 2" xfId="1785"/>
    <cellStyle name="Normal 9 2 2 3 2 2 2 3 2 2" xfId="1786"/>
    <cellStyle name="Normal 9 2 2 3 2 2 2 3 2 2 2" xfId="14473"/>
    <cellStyle name="Normal 9 2 2 3 2 2 2 3 2 3" xfId="1787"/>
    <cellStyle name="Normal 9 2 2 3 2 2 2 3 2 3 2" xfId="14474"/>
    <cellStyle name="Normal 9 2 2 3 2 2 2 3 2 4" xfId="10623"/>
    <cellStyle name="Normal 9 2 2 3 2 2 2 3 2 4 2" xfId="17608"/>
    <cellStyle name="Normal 9 2 2 3 2 2 2 3 2 5" xfId="14472"/>
    <cellStyle name="Normal 9 2 2 3 2 2 2 3 3" xfId="1788"/>
    <cellStyle name="Normal 9 2 2 3 2 2 2 3 3 2" xfId="1789"/>
    <cellStyle name="Normal 9 2 2 3 2 2 2 3 3 2 2" xfId="14476"/>
    <cellStyle name="Normal 9 2 2 3 2 2 2 3 3 3" xfId="1790"/>
    <cellStyle name="Normal 9 2 2 3 2 2 2 3 3 3 2" xfId="14477"/>
    <cellStyle name="Normal 9 2 2 3 2 2 2 3 3 4" xfId="11260"/>
    <cellStyle name="Normal 9 2 2 3 2 2 2 3 3 4 2" xfId="18238"/>
    <cellStyle name="Normal 9 2 2 3 2 2 2 3 3 5" xfId="14475"/>
    <cellStyle name="Normal 9 2 2 3 2 2 2 3 4" xfId="1791"/>
    <cellStyle name="Normal 9 2 2 3 2 2 2 3 4 2" xfId="1792"/>
    <cellStyle name="Normal 9 2 2 3 2 2 2 3 4 2 2" xfId="14479"/>
    <cellStyle name="Normal 9 2 2 3 2 2 2 3 4 3" xfId="1793"/>
    <cellStyle name="Normal 9 2 2 3 2 2 2 3 4 3 2" xfId="14480"/>
    <cellStyle name="Normal 9 2 2 3 2 2 2 3 4 4" xfId="11890"/>
    <cellStyle name="Normal 9 2 2 3 2 2 2 3 4 4 2" xfId="18868"/>
    <cellStyle name="Normal 9 2 2 3 2 2 2 3 4 5" xfId="14478"/>
    <cellStyle name="Normal 9 2 2 3 2 2 2 3 5" xfId="1794"/>
    <cellStyle name="Normal 9 2 2 3 2 2 2 3 5 2" xfId="1795"/>
    <cellStyle name="Normal 9 2 2 3 2 2 2 3 5 2 2" xfId="14482"/>
    <cellStyle name="Normal 9 2 2 3 2 2 2 3 5 3" xfId="1796"/>
    <cellStyle name="Normal 9 2 2 3 2 2 2 3 5 3 2" xfId="14483"/>
    <cellStyle name="Normal 9 2 2 3 2 2 2 3 5 4" xfId="12520"/>
    <cellStyle name="Normal 9 2 2 3 2 2 2 3 5 4 2" xfId="19498"/>
    <cellStyle name="Normal 9 2 2 3 2 2 2 3 5 5" xfId="14481"/>
    <cellStyle name="Normal 9 2 2 3 2 2 2 3 6" xfId="1797"/>
    <cellStyle name="Normal 9 2 2 3 2 2 2 3 6 2" xfId="14484"/>
    <cellStyle name="Normal 9 2 2 3 2 2 2 3 7" xfId="1798"/>
    <cellStyle name="Normal 9 2 2 3 2 2 2 3 7 2" xfId="14485"/>
    <cellStyle name="Normal 9 2 2 3 2 2 2 3 8" xfId="10094"/>
    <cellStyle name="Normal 9 2 2 3 2 2 2 3 8 2" xfId="17079"/>
    <cellStyle name="Normal 9 2 2 3 2 2 2 3 9" xfId="14471"/>
    <cellStyle name="Normal 9 2 2 3 2 2 2 4" xfId="1799"/>
    <cellStyle name="Normal 9 2 2 3 2 2 2 4 2" xfId="1800"/>
    <cellStyle name="Normal 9 2 2 3 2 2 2 4 2 2" xfId="14487"/>
    <cellStyle name="Normal 9 2 2 3 2 2 2 4 3" xfId="1801"/>
    <cellStyle name="Normal 9 2 2 3 2 2 2 4 3 2" xfId="14488"/>
    <cellStyle name="Normal 9 2 2 3 2 2 2 4 4" xfId="10358"/>
    <cellStyle name="Normal 9 2 2 3 2 2 2 4 4 2" xfId="17343"/>
    <cellStyle name="Normal 9 2 2 3 2 2 2 4 5" xfId="14486"/>
    <cellStyle name="Normal 9 2 2 3 2 2 2 5" xfId="1802"/>
    <cellStyle name="Normal 9 2 2 3 2 2 2 5 2" xfId="1803"/>
    <cellStyle name="Normal 9 2 2 3 2 2 2 5 2 2" xfId="14490"/>
    <cellStyle name="Normal 9 2 2 3 2 2 2 5 3" xfId="1804"/>
    <cellStyle name="Normal 9 2 2 3 2 2 2 5 3 2" xfId="14491"/>
    <cellStyle name="Normal 9 2 2 3 2 2 2 5 4" xfId="10995"/>
    <cellStyle name="Normal 9 2 2 3 2 2 2 5 4 2" xfId="17973"/>
    <cellStyle name="Normal 9 2 2 3 2 2 2 5 5" xfId="14489"/>
    <cellStyle name="Normal 9 2 2 3 2 2 2 6" xfId="1805"/>
    <cellStyle name="Normal 9 2 2 3 2 2 2 6 2" xfId="1806"/>
    <cellStyle name="Normal 9 2 2 3 2 2 2 6 2 2" xfId="14493"/>
    <cellStyle name="Normal 9 2 2 3 2 2 2 6 3" xfId="1807"/>
    <cellStyle name="Normal 9 2 2 3 2 2 2 6 3 2" xfId="14494"/>
    <cellStyle name="Normal 9 2 2 3 2 2 2 6 4" xfId="11625"/>
    <cellStyle name="Normal 9 2 2 3 2 2 2 6 4 2" xfId="18603"/>
    <cellStyle name="Normal 9 2 2 3 2 2 2 6 5" xfId="14492"/>
    <cellStyle name="Normal 9 2 2 3 2 2 2 7" xfId="1808"/>
    <cellStyle name="Normal 9 2 2 3 2 2 2 7 2" xfId="1809"/>
    <cellStyle name="Normal 9 2 2 3 2 2 2 7 2 2" xfId="14496"/>
    <cellStyle name="Normal 9 2 2 3 2 2 2 7 3" xfId="1810"/>
    <cellStyle name="Normal 9 2 2 3 2 2 2 7 3 2" xfId="14497"/>
    <cellStyle name="Normal 9 2 2 3 2 2 2 7 4" xfId="12255"/>
    <cellStyle name="Normal 9 2 2 3 2 2 2 7 4 2" xfId="19233"/>
    <cellStyle name="Normal 9 2 2 3 2 2 2 7 5" xfId="14495"/>
    <cellStyle name="Normal 9 2 2 3 2 2 2 8" xfId="1811"/>
    <cellStyle name="Normal 9 2 2 3 2 2 2 8 2" xfId="14498"/>
    <cellStyle name="Normal 9 2 2 3 2 2 2 9" xfId="1812"/>
    <cellStyle name="Normal 9 2 2 3 2 2 2 9 2" xfId="14499"/>
    <cellStyle name="Normal 9 2 2 3 2 2 3" xfId="1813"/>
    <cellStyle name="Normal 9 2 2 3 2 2 3 10" xfId="14500"/>
    <cellStyle name="Normal 9 2 2 3 2 2 3 11" xfId="20010"/>
    <cellStyle name="Normal 9 2 2 3 2 2 3 2" xfId="1814"/>
    <cellStyle name="Normal 9 2 2 3 2 2 3 2 10" xfId="20011"/>
    <cellStyle name="Normal 9 2 2 3 2 2 3 2 2" xfId="1815"/>
    <cellStyle name="Normal 9 2 2 3 2 2 3 2 2 2" xfId="1816"/>
    <cellStyle name="Normal 9 2 2 3 2 2 3 2 2 2 2" xfId="14503"/>
    <cellStyle name="Normal 9 2 2 3 2 2 3 2 2 3" xfId="1817"/>
    <cellStyle name="Normal 9 2 2 3 2 2 3 2 2 3 2" xfId="14504"/>
    <cellStyle name="Normal 9 2 2 3 2 2 3 2 2 4" xfId="10689"/>
    <cellStyle name="Normal 9 2 2 3 2 2 3 2 2 4 2" xfId="17674"/>
    <cellStyle name="Normal 9 2 2 3 2 2 3 2 2 5" xfId="14502"/>
    <cellStyle name="Normal 9 2 2 3 2 2 3 2 3" xfId="1818"/>
    <cellStyle name="Normal 9 2 2 3 2 2 3 2 3 2" xfId="1819"/>
    <cellStyle name="Normal 9 2 2 3 2 2 3 2 3 2 2" xfId="14506"/>
    <cellStyle name="Normal 9 2 2 3 2 2 3 2 3 3" xfId="1820"/>
    <cellStyle name="Normal 9 2 2 3 2 2 3 2 3 3 2" xfId="14507"/>
    <cellStyle name="Normal 9 2 2 3 2 2 3 2 3 4" xfId="11326"/>
    <cellStyle name="Normal 9 2 2 3 2 2 3 2 3 4 2" xfId="18304"/>
    <cellStyle name="Normal 9 2 2 3 2 2 3 2 3 5" xfId="14505"/>
    <cellStyle name="Normal 9 2 2 3 2 2 3 2 4" xfId="1821"/>
    <cellStyle name="Normal 9 2 2 3 2 2 3 2 4 2" xfId="1822"/>
    <cellStyle name="Normal 9 2 2 3 2 2 3 2 4 2 2" xfId="14509"/>
    <cellStyle name="Normal 9 2 2 3 2 2 3 2 4 3" xfId="1823"/>
    <cellStyle name="Normal 9 2 2 3 2 2 3 2 4 3 2" xfId="14510"/>
    <cellStyle name="Normal 9 2 2 3 2 2 3 2 4 4" xfId="11956"/>
    <cellStyle name="Normal 9 2 2 3 2 2 3 2 4 4 2" xfId="18934"/>
    <cellStyle name="Normal 9 2 2 3 2 2 3 2 4 5" xfId="14508"/>
    <cellStyle name="Normal 9 2 2 3 2 2 3 2 5" xfId="1824"/>
    <cellStyle name="Normal 9 2 2 3 2 2 3 2 5 2" xfId="1825"/>
    <cellStyle name="Normal 9 2 2 3 2 2 3 2 5 2 2" xfId="14512"/>
    <cellStyle name="Normal 9 2 2 3 2 2 3 2 5 3" xfId="1826"/>
    <cellStyle name="Normal 9 2 2 3 2 2 3 2 5 3 2" xfId="14513"/>
    <cellStyle name="Normal 9 2 2 3 2 2 3 2 5 4" xfId="12586"/>
    <cellStyle name="Normal 9 2 2 3 2 2 3 2 5 4 2" xfId="19564"/>
    <cellStyle name="Normal 9 2 2 3 2 2 3 2 5 5" xfId="14511"/>
    <cellStyle name="Normal 9 2 2 3 2 2 3 2 6" xfId="1827"/>
    <cellStyle name="Normal 9 2 2 3 2 2 3 2 6 2" xfId="14514"/>
    <cellStyle name="Normal 9 2 2 3 2 2 3 2 7" xfId="1828"/>
    <cellStyle name="Normal 9 2 2 3 2 2 3 2 7 2" xfId="14515"/>
    <cellStyle name="Normal 9 2 2 3 2 2 3 2 8" xfId="10160"/>
    <cellStyle name="Normal 9 2 2 3 2 2 3 2 8 2" xfId="17145"/>
    <cellStyle name="Normal 9 2 2 3 2 2 3 2 9" xfId="14501"/>
    <cellStyle name="Normal 9 2 2 3 2 2 3 3" xfId="1829"/>
    <cellStyle name="Normal 9 2 2 3 2 2 3 3 2" xfId="1830"/>
    <cellStyle name="Normal 9 2 2 3 2 2 3 3 2 2" xfId="14517"/>
    <cellStyle name="Normal 9 2 2 3 2 2 3 3 3" xfId="1831"/>
    <cellStyle name="Normal 9 2 2 3 2 2 3 3 3 2" xfId="14518"/>
    <cellStyle name="Normal 9 2 2 3 2 2 3 3 4" xfId="10424"/>
    <cellStyle name="Normal 9 2 2 3 2 2 3 3 4 2" xfId="17409"/>
    <cellStyle name="Normal 9 2 2 3 2 2 3 3 5" xfId="14516"/>
    <cellStyle name="Normal 9 2 2 3 2 2 3 4" xfId="1832"/>
    <cellStyle name="Normal 9 2 2 3 2 2 3 4 2" xfId="1833"/>
    <cellStyle name="Normal 9 2 2 3 2 2 3 4 2 2" xfId="14520"/>
    <cellStyle name="Normal 9 2 2 3 2 2 3 4 3" xfId="1834"/>
    <cellStyle name="Normal 9 2 2 3 2 2 3 4 3 2" xfId="14521"/>
    <cellStyle name="Normal 9 2 2 3 2 2 3 4 4" xfId="11061"/>
    <cellStyle name="Normal 9 2 2 3 2 2 3 4 4 2" xfId="18039"/>
    <cellStyle name="Normal 9 2 2 3 2 2 3 4 5" xfId="14519"/>
    <cellStyle name="Normal 9 2 2 3 2 2 3 5" xfId="1835"/>
    <cellStyle name="Normal 9 2 2 3 2 2 3 5 2" xfId="1836"/>
    <cellStyle name="Normal 9 2 2 3 2 2 3 5 2 2" xfId="14523"/>
    <cellStyle name="Normal 9 2 2 3 2 2 3 5 3" xfId="1837"/>
    <cellStyle name="Normal 9 2 2 3 2 2 3 5 3 2" xfId="14524"/>
    <cellStyle name="Normal 9 2 2 3 2 2 3 5 4" xfId="11691"/>
    <cellStyle name="Normal 9 2 2 3 2 2 3 5 4 2" xfId="18669"/>
    <cellStyle name="Normal 9 2 2 3 2 2 3 5 5" xfId="14522"/>
    <cellStyle name="Normal 9 2 2 3 2 2 3 6" xfId="1838"/>
    <cellStyle name="Normal 9 2 2 3 2 2 3 6 2" xfId="1839"/>
    <cellStyle name="Normal 9 2 2 3 2 2 3 6 2 2" xfId="14526"/>
    <cellStyle name="Normal 9 2 2 3 2 2 3 6 3" xfId="1840"/>
    <cellStyle name="Normal 9 2 2 3 2 2 3 6 3 2" xfId="14527"/>
    <cellStyle name="Normal 9 2 2 3 2 2 3 6 4" xfId="12321"/>
    <cellStyle name="Normal 9 2 2 3 2 2 3 6 4 2" xfId="19299"/>
    <cellStyle name="Normal 9 2 2 3 2 2 3 6 5" xfId="14525"/>
    <cellStyle name="Normal 9 2 2 3 2 2 3 7" xfId="1841"/>
    <cellStyle name="Normal 9 2 2 3 2 2 3 7 2" xfId="14528"/>
    <cellStyle name="Normal 9 2 2 3 2 2 3 8" xfId="1842"/>
    <cellStyle name="Normal 9 2 2 3 2 2 3 8 2" xfId="14529"/>
    <cellStyle name="Normal 9 2 2 3 2 2 3 9" xfId="9894"/>
    <cellStyle name="Normal 9 2 2 3 2 2 3 9 2" xfId="16880"/>
    <cellStyle name="Normal 9 2 2 3 2 2 4" xfId="1843"/>
    <cellStyle name="Normal 9 2 2 3 2 2 4 10" xfId="20012"/>
    <cellStyle name="Normal 9 2 2 3 2 2 4 2" xfId="1844"/>
    <cellStyle name="Normal 9 2 2 3 2 2 4 2 2" xfId="1845"/>
    <cellStyle name="Normal 9 2 2 3 2 2 4 2 2 2" xfId="14532"/>
    <cellStyle name="Normal 9 2 2 3 2 2 4 2 3" xfId="1846"/>
    <cellStyle name="Normal 9 2 2 3 2 2 4 2 3 2" xfId="14533"/>
    <cellStyle name="Normal 9 2 2 3 2 2 4 2 4" xfId="10557"/>
    <cellStyle name="Normal 9 2 2 3 2 2 4 2 4 2" xfId="17542"/>
    <cellStyle name="Normal 9 2 2 3 2 2 4 2 5" xfId="14531"/>
    <cellStyle name="Normal 9 2 2 3 2 2 4 3" xfId="1847"/>
    <cellStyle name="Normal 9 2 2 3 2 2 4 3 2" xfId="1848"/>
    <cellStyle name="Normal 9 2 2 3 2 2 4 3 2 2" xfId="14535"/>
    <cellStyle name="Normal 9 2 2 3 2 2 4 3 3" xfId="1849"/>
    <cellStyle name="Normal 9 2 2 3 2 2 4 3 3 2" xfId="14536"/>
    <cellStyle name="Normal 9 2 2 3 2 2 4 3 4" xfId="11194"/>
    <cellStyle name="Normal 9 2 2 3 2 2 4 3 4 2" xfId="18172"/>
    <cellStyle name="Normal 9 2 2 3 2 2 4 3 5" xfId="14534"/>
    <cellStyle name="Normal 9 2 2 3 2 2 4 4" xfId="1850"/>
    <cellStyle name="Normal 9 2 2 3 2 2 4 4 2" xfId="1851"/>
    <cellStyle name="Normal 9 2 2 3 2 2 4 4 2 2" xfId="14538"/>
    <cellStyle name="Normal 9 2 2 3 2 2 4 4 3" xfId="1852"/>
    <cellStyle name="Normal 9 2 2 3 2 2 4 4 3 2" xfId="14539"/>
    <cellStyle name="Normal 9 2 2 3 2 2 4 4 4" xfId="11824"/>
    <cellStyle name="Normal 9 2 2 3 2 2 4 4 4 2" xfId="18802"/>
    <cellStyle name="Normal 9 2 2 3 2 2 4 4 5" xfId="14537"/>
    <cellStyle name="Normal 9 2 2 3 2 2 4 5" xfId="1853"/>
    <cellStyle name="Normal 9 2 2 3 2 2 4 5 2" xfId="1854"/>
    <cellStyle name="Normal 9 2 2 3 2 2 4 5 2 2" xfId="14541"/>
    <cellStyle name="Normal 9 2 2 3 2 2 4 5 3" xfId="1855"/>
    <cellStyle name="Normal 9 2 2 3 2 2 4 5 3 2" xfId="14542"/>
    <cellStyle name="Normal 9 2 2 3 2 2 4 5 4" xfId="12454"/>
    <cellStyle name="Normal 9 2 2 3 2 2 4 5 4 2" xfId="19432"/>
    <cellStyle name="Normal 9 2 2 3 2 2 4 5 5" xfId="14540"/>
    <cellStyle name="Normal 9 2 2 3 2 2 4 6" xfId="1856"/>
    <cellStyle name="Normal 9 2 2 3 2 2 4 6 2" xfId="14543"/>
    <cellStyle name="Normal 9 2 2 3 2 2 4 7" xfId="1857"/>
    <cellStyle name="Normal 9 2 2 3 2 2 4 7 2" xfId="14544"/>
    <cellStyle name="Normal 9 2 2 3 2 2 4 8" xfId="10028"/>
    <cellStyle name="Normal 9 2 2 3 2 2 4 8 2" xfId="17013"/>
    <cellStyle name="Normal 9 2 2 3 2 2 4 9" xfId="14530"/>
    <cellStyle name="Normal 9 2 2 3 2 2 5" xfId="1858"/>
    <cellStyle name="Normal 9 2 2 3 2 2 5 2" xfId="1859"/>
    <cellStyle name="Normal 9 2 2 3 2 2 5 2 2" xfId="1860"/>
    <cellStyle name="Normal 9 2 2 3 2 2 5 2 2 2" xfId="14547"/>
    <cellStyle name="Normal 9 2 2 3 2 2 5 2 3" xfId="1861"/>
    <cellStyle name="Normal 9 2 2 3 2 2 5 2 3 2" xfId="14548"/>
    <cellStyle name="Normal 9 2 2 3 2 2 5 2 4" xfId="11442"/>
    <cellStyle name="Normal 9 2 2 3 2 2 5 2 4 2" xfId="18420"/>
    <cellStyle name="Normal 9 2 2 3 2 2 5 2 5" xfId="14546"/>
    <cellStyle name="Normal 9 2 2 3 2 2 5 3" xfId="1862"/>
    <cellStyle name="Normal 9 2 2 3 2 2 5 3 2" xfId="1863"/>
    <cellStyle name="Normal 9 2 2 3 2 2 5 3 2 2" xfId="14550"/>
    <cellStyle name="Normal 9 2 2 3 2 2 5 3 3" xfId="1864"/>
    <cellStyle name="Normal 9 2 2 3 2 2 5 3 3 2" xfId="14551"/>
    <cellStyle name="Normal 9 2 2 3 2 2 5 3 4" xfId="12072"/>
    <cellStyle name="Normal 9 2 2 3 2 2 5 3 4 2" xfId="19050"/>
    <cellStyle name="Normal 9 2 2 3 2 2 5 3 5" xfId="14549"/>
    <cellStyle name="Normal 9 2 2 3 2 2 5 4" xfId="1865"/>
    <cellStyle name="Normal 9 2 2 3 2 2 5 4 2" xfId="1866"/>
    <cellStyle name="Normal 9 2 2 3 2 2 5 4 2 2" xfId="14553"/>
    <cellStyle name="Normal 9 2 2 3 2 2 5 4 3" xfId="1867"/>
    <cellStyle name="Normal 9 2 2 3 2 2 5 4 3 2" xfId="14554"/>
    <cellStyle name="Normal 9 2 2 3 2 2 5 4 4" xfId="12705"/>
    <cellStyle name="Normal 9 2 2 3 2 2 5 4 4 2" xfId="19680"/>
    <cellStyle name="Normal 9 2 2 3 2 2 5 4 5" xfId="14552"/>
    <cellStyle name="Normal 9 2 2 3 2 2 5 5" xfId="1868"/>
    <cellStyle name="Normal 9 2 2 3 2 2 5 5 2" xfId="14555"/>
    <cellStyle name="Normal 9 2 2 3 2 2 5 6" xfId="1869"/>
    <cellStyle name="Normal 9 2 2 3 2 2 5 6 2" xfId="14556"/>
    <cellStyle name="Normal 9 2 2 3 2 2 5 7" xfId="10808"/>
    <cellStyle name="Normal 9 2 2 3 2 2 5 7 2" xfId="17790"/>
    <cellStyle name="Normal 9 2 2 3 2 2 5 8" xfId="14545"/>
    <cellStyle name="Normal 9 2 2 3 2 2 5 9" xfId="20013"/>
    <cellStyle name="Normal 9 2 2 3 2 2 6" xfId="1870"/>
    <cellStyle name="Normal 9 2 2 3 2 2 6 2" xfId="1871"/>
    <cellStyle name="Normal 9 2 2 3 2 2 6 2 2" xfId="1872"/>
    <cellStyle name="Normal 9 2 2 3 2 2 6 2 2 2" xfId="14559"/>
    <cellStyle name="Normal 9 2 2 3 2 2 6 2 3" xfId="1873"/>
    <cellStyle name="Normal 9 2 2 3 2 2 6 2 3 2" xfId="14560"/>
    <cellStyle name="Normal 9 2 2 3 2 2 6 2 4" xfId="12806"/>
    <cellStyle name="Normal 9 2 2 3 2 2 6 2 4 2" xfId="19781"/>
    <cellStyle name="Normal 9 2 2 3 2 2 6 2 5" xfId="14558"/>
    <cellStyle name="Normal 9 2 2 3 2 2 6 3" xfId="1874"/>
    <cellStyle name="Normal 9 2 2 3 2 2 6 3 2" xfId="14561"/>
    <cellStyle name="Normal 9 2 2 3 2 2 6 4" xfId="1875"/>
    <cellStyle name="Normal 9 2 2 3 2 2 6 4 2" xfId="14562"/>
    <cellStyle name="Normal 9 2 2 3 2 2 6 5" xfId="10292"/>
    <cellStyle name="Normal 9 2 2 3 2 2 6 5 2" xfId="17277"/>
    <cellStyle name="Normal 9 2 2 3 2 2 6 6" xfId="14557"/>
    <cellStyle name="Normal 9 2 2 3 2 2 6 7" xfId="20014"/>
    <cellStyle name="Normal 9 2 2 3 2 2 7" xfId="1876"/>
    <cellStyle name="Normal 9 2 2 3 2 2 7 2" xfId="1877"/>
    <cellStyle name="Normal 9 2 2 3 2 2 7 2 2" xfId="14564"/>
    <cellStyle name="Normal 9 2 2 3 2 2 7 3" xfId="1878"/>
    <cellStyle name="Normal 9 2 2 3 2 2 7 3 2" xfId="14565"/>
    <cellStyle name="Normal 9 2 2 3 2 2 7 4" xfId="10929"/>
    <cellStyle name="Normal 9 2 2 3 2 2 7 4 2" xfId="17907"/>
    <cellStyle name="Normal 9 2 2 3 2 2 7 5" xfId="14563"/>
    <cellStyle name="Normal 9 2 2 3 2 2 8" xfId="1879"/>
    <cellStyle name="Normal 9 2 2 3 2 2 8 2" xfId="1880"/>
    <cellStyle name="Normal 9 2 2 3 2 2 8 2 2" xfId="14567"/>
    <cellStyle name="Normal 9 2 2 3 2 2 8 3" xfId="1881"/>
    <cellStyle name="Normal 9 2 2 3 2 2 8 3 2" xfId="14568"/>
    <cellStyle name="Normal 9 2 2 3 2 2 8 4" xfId="11559"/>
    <cellStyle name="Normal 9 2 2 3 2 2 8 4 2" xfId="18537"/>
    <cellStyle name="Normal 9 2 2 3 2 2 8 5" xfId="14566"/>
    <cellStyle name="Normal 9 2 2 3 2 2 9" xfId="1882"/>
    <cellStyle name="Normal 9 2 2 3 2 2 9 2" xfId="1883"/>
    <cellStyle name="Normal 9 2 2 3 2 2 9 2 2" xfId="14570"/>
    <cellStyle name="Normal 9 2 2 3 2 2 9 3" xfId="1884"/>
    <cellStyle name="Normal 9 2 2 3 2 2 9 3 2" xfId="14571"/>
    <cellStyle name="Normal 9 2 2 3 2 2 9 4" xfId="12189"/>
    <cellStyle name="Normal 9 2 2 3 2 2 9 4 2" xfId="19167"/>
    <cellStyle name="Normal 9 2 2 3 2 2 9 5" xfId="14569"/>
    <cellStyle name="Normal 9 2 2 3 2 3" xfId="1885"/>
    <cellStyle name="Normal 9 2 2 3 2 3 10" xfId="1886"/>
    <cellStyle name="Normal 9 2 2 3 2 3 10 2" xfId="14573"/>
    <cellStyle name="Normal 9 2 2 3 2 3 11" xfId="9795"/>
    <cellStyle name="Normal 9 2 2 3 2 3 11 2" xfId="16781"/>
    <cellStyle name="Normal 9 2 2 3 2 3 12" xfId="14572"/>
    <cellStyle name="Normal 9 2 2 3 2 3 13" xfId="20015"/>
    <cellStyle name="Normal 9 2 2 3 2 3 2" xfId="1887"/>
    <cellStyle name="Normal 9 2 2 3 2 3 2 10" xfId="14574"/>
    <cellStyle name="Normal 9 2 2 3 2 3 2 11" xfId="20016"/>
    <cellStyle name="Normal 9 2 2 3 2 3 2 2" xfId="1888"/>
    <cellStyle name="Normal 9 2 2 3 2 3 2 2 10" xfId="20017"/>
    <cellStyle name="Normal 9 2 2 3 2 3 2 2 2" xfId="1889"/>
    <cellStyle name="Normal 9 2 2 3 2 3 2 2 2 2" xfId="1890"/>
    <cellStyle name="Normal 9 2 2 3 2 3 2 2 2 2 2" xfId="14577"/>
    <cellStyle name="Normal 9 2 2 3 2 3 2 2 2 3" xfId="1891"/>
    <cellStyle name="Normal 9 2 2 3 2 3 2 2 2 3 2" xfId="14578"/>
    <cellStyle name="Normal 9 2 2 3 2 3 2 2 2 4" xfId="10722"/>
    <cellStyle name="Normal 9 2 2 3 2 3 2 2 2 4 2" xfId="17707"/>
    <cellStyle name="Normal 9 2 2 3 2 3 2 2 2 5" xfId="14576"/>
    <cellStyle name="Normal 9 2 2 3 2 3 2 2 3" xfId="1892"/>
    <cellStyle name="Normal 9 2 2 3 2 3 2 2 3 2" xfId="1893"/>
    <cellStyle name="Normal 9 2 2 3 2 3 2 2 3 2 2" xfId="14580"/>
    <cellStyle name="Normal 9 2 2 3 2 3 2 2 3 3" xfId="1894"/>
    <cellStyle name="Normal 9 2 2 3 2 3 2 2 3 3 2" xfId="14581"/>
    <cellStyle name="Normal 9 2 2 3 2 3 2 2 3 4" xfId="11359"/>
    <cellStyle name="Normal 9 2 2 3 2 3 2 2 3 4 2" xfId="18337"/>
    <cellStyle name="Normal 9 2 2 3 2 3 2 2 3 5" xfId="14579"/>
    <cellStyle name="Normal 9 2 2 3 2 3 2 2 4" xfId="1895"/>
    <cellStyle name="Normal 9 2 2 3 2 3 2 2 4 2" xfId="1896"/>
    <cellStyle name="Normal 9 2 2 3 2 3 2 2 4 2 2" xfId="14583"/>
    <cellStyle name="Normal 9 2 2 3 2 3 2 2 4 3" xfId="1897"/>
    <cellStyle name="Normal 9 2 2 3 2 3 2 2 4 3 2" xfId="14584"/>
    <cellStyle name="Normal 9 2 2 3 2 3 2 2 4 4" xfId="11989"/>
    <cellStyle name="Normal 9 2 2 3 2 3 2 2 4 4 2" xfId="18967"/>
    <cellStyle name="Normal 9 2 2 3 2 3 2 2 4 5" xfId="14582"/>
    <cellStyle name="Normal 9 2 2 3 2 3 2 2 5" xfId="1898"/>
    <cellStyle name="Normal 9 2 2 3 2 3 2 2 5 2" xfId="1899"/>
    <cellStyle name="Normal 9 2 2 3 2 3 2 2 5 2 2" xfId="14586"/>
    <cellStyle name="Normal 9 2 2 3 2 3 2 2 5 3" xfId="1900"/>
    <cellStyle name="Normal 9 2 2 3 2 3 2 2 5 3 2" xfId="14587"/>
    <cellStyle name="Normal 9 2 2 3 2 3 2 2 5 4" xfId="12619"/>
    <cellStyle name="Normal 9 2 2 3 2 3 2 2 5 4 2" xfId="19597"/>
    <cellStyle name="Normal 9 2 2 3 2 3 2 2 5 5" xfId="14585"/>
    <cellStyle name="Normal 9 2 2 3 2 3 2 2 6" xfId="1901"/>
    <cellStyle name="Normal 9 2 2 3 2 3 2 2 6 2" xfId="14588"/>
    <cellStyle name="Normal 9 2 2 3 2 3 2 2 7" xfId="1902"/>
    <cellStyle name="Normal 9 2 2 3 2 3 2 2 7 2" xfId="14589"/>
    <cellStyle name="Normal 9 2 2 3 2 3 2 2 8" xfId="10193"/>
    <cellStyle name="Normal 9 2 2 3 2 3 2 2 8 2" xfId="17178"/>
    <cellStyle name="Normal 9 2 2 3 2 3 2 2 9" xfId="14575"/>
    <cellStyle name="Normal 9 2 2 3 2 3 2 3" xfId="1903"/>
    <cellStyle name="Normal 9 2 2 3 2 3 2 3 2" xfId="1904"/>
    <cellStyle name="Normal 9 2 2 3 2 3 2 3 2 2" xfId="14591"/>
    <cellStyle name="Normal 9 2 2 3 2 3 2 3 3" xfId="1905"/>
    <cellStyle name="Normal 9 2 2 3 2 3 2 3 3 2" xfId="14592"/>
    <cellStyle name="Normal 9 2 2 3 2 3 2 3 4" xfId="10457"/>
    <cellStyle name="Normal 9 2 2 3 2 3 2 3 4 2" xfId="17442"/>
    <cellStyle name="Normal 9 2 2 3 2 3 2 3 5" xfId="14590"/>
    <cellStyle name="Normal 9 2 2 3 2 3 2 4" xfId="1906"/>
    <cellStyle name="Normal 9 2 2 3 2 3 2 4 2" xfId="1907"/>
    <cellStyle name="Normal 9 2 2 3 2 3 2 4 2 2" xfId="14594"/>
    <cellStyle name="Normal 9 2 2 3 2 3 2 4 3" xfId="1908"/>
    <cellStyle name="Normal 9 2 2 3 2 3 2 4 3 2" xfId="14595"/>
    <cellStyle name="Normal 9 2 2 3 2 3 2 4 4" xfId="11094"/>
    <cellStyle name="Normal 9 2 2 3 2 3 2 4 4 2" xfId="18072"/>
    <cellStyle name="Normal 9 2 2 3 2 3 2 4 5" xfId="14593"/>
    <cellStyle name="Normal 9 2 2 3 2 3 2 5" xfId="1909"/>
    <cellStyle name="Normal 9 2 2 3 2 3 2 5 2" xfId="1910"/>
    <cellStyle name="Normal 9 2 2 3 2 3 2 5 2 2" xfId="14597"/>
    <cellStyle name="Normal 9 2 2 3 2 3 2 5 3" xfId="1911"/>
    <cellStyle name="Normal 9 2 2 3 2 3 2 5 3 2" xfId="14598"/>
    <cellStyle name="Normal 9 2 2 3 2 3 2 5 4" xfId="11724"/>
    <cellStyle name="Normal 9 2 2 3 2 3 2 5 4 2" xfId="18702"/>
    <cellStyle name="Normal 9 2 2 3 2 3 2 5 5" xfId="14596"/>
    <cellStyle name="Normal 9 2 2 3 2 3 2 6" xfId="1912"/>
    <cellStyle name="Normal 9 2 2 3 2 3 2 6 2" xfId="1913"/>
    <cellStyle name="Normal 9 2 2 3 2 3 2 6 2 2" xfId="14600"/>
    <cellStyle name="Normal 9 2 2 3 2 3 2 6 3" xfId="1914"/>
    <cellStyle name="Normal 9 2 2 3 2 3 2 6 3 2" xfId="14601"/>
    <cellStyle name="Normal 9 2 2 3 2 3 2 6 4" xfId="12354"/>
    <cellStyle name="Normal 9 2 2 3 2 3 2 6 4 2" xfId="19332"/>
    <cellStyle name="Normal 9 2 2 3 2 3 2 6 5" xfId="14599"/>
    <cellStyle name="Normal 9 2 2 3 2 3 2 7" xfId="1915"/>
    <cellStyle name="Normal 9 2 2 3 2 3 2 7 2" xfId="14602"/>
    <cellStyle name="Normal 9 2 2 3 2 3 2 8" xfId="1916"/>
    <cellStyle name="Normal 9 2 2 3 2 3 2 8 2" xfId="14603"/>
    <cellStyle name="Normal 9 2 2 3 2 3 2 9" xfId="9927"/>
    <cellStyle name="Normal 9 2 2 3 2 3 2 9 2" xfId="16913"/>
    <cellStyle name="Normal 9 2 2 3 2 3 3" xfId="1917"/>
    <cellStyle name="Normal 9 2 2 3 2 3 3 10" xfId="20018"/>
    <cellStyle name="Normal 9 2 2 3 2 3 3 2" xfId="1918"/>
    <cellStyle name="Normal 9 2 2 3 2 3 3 2 2" xfId="1919"/>
    <cellStyle name="Normal 9 2 2 3 2 3 3 2 2 2" xfId="14606"/>
    <cellStyle name="Normal 9 2 2 3 2 3 3 2 3" xfId="1920"/>
    <cellStyle name="Normal 9 2 2 3 2 3 3 2 3 2" xfId="14607"/>
    <cellStyle name="Normal 9 2 2 3 2 3 3 2 4" xfId="10590"/>
    <cellStyle name="Normal 9 2 2 3 2 3 3 2 4 2" xfId="17575"/>
    <cellStyle name="Normal 9 2 2 3 2 3 3 2 5" xfId="14605"/>
    <cellStyle name="Normal 9 2 2 3 2 3 3 3" xfId="1921"/>
    <cellStyle name="Normal 9 2 2 3 2 3 3 3 2" xfId="1922"/>
    <cellStyle name="Normal 9 2 2 3 2 3 3 3 2 2" xfId="14609"/>
    <cellStyle name="Normal 9 2 2 3 2 3 3 3 3" xfId="1923"/>
    <cellStyle name="Normal 9 2 2 3 2 3 3 3 3 2" xfId="14610"/>
    <cellStyle name="Normal 9 2 2 3 2 3 3 3 4" xfId="11227"/>
    <cellStyle name="Normal 9 2 2 3 2 3 3 3 4 2" xfId="18205"/>
    <cellStyle name="Normal 9 2 2 3 2 3 3 3 5" xfId="14608"/>
    <cellStyle name="Normal 9 2 2 3 2 3 3 4" xfId="1924"/>
    <cellStyle name="Normal 9 2 2 3 2 3 3 4 2" xfId="1925"/>
    <cellStyle name="Normal 9 2 2 3 2 3 3 4 2 2" xfId="14612"/>
    <cellStyle name="Normal 9 2 2 3 2 3 3 4 3" xfId="1926"/>
    <cellStyle name="Normal 9 2 2 3 2 3 3 4 3 2" xfId="14613"/>
    <cellStyle name="Normal 9 2 2 3 2 3 3 4 4" xfId="11857"/>
    <cellStyle name="Normal 9 2 2 3 2 3 3 4 4 2" xfId="18835"/>
    <cellStyle name="Normal 9 2 2 3 2 3 3 4 5" xfId="14611"/>
    <cellStyle name="Normal 9 2 2 3 2 3 3 5" xfId="1927"/>
    <cellStyle name="Normal 9 2 2 3 2 3 3 5 2" xfId="1928"/>
    <cellStyle name="Normal 9 2 2 3 2 3 3 5 2 2" xfId="14615"/>
    <cellStyle name="Normal 9 2 2 3 2 3 3 5 3" xfId="1929"/>
    <cellStyle name="Normal 9 2 2 3 2 3 3 5 3 2" xfId="14616"/>
    <cellStyle name="Normal 9 2 2 3 2 3 3 5 4" xfId="12487"/>
    <cellStyle name="Normal 9 2 2 3 2 3 3 5 4 2" xfId="19465"/>
    <cellStyle name="Normal 9 2 2 3 2 3 3 5 5" xfId="14614"/>
    <cellStyle name="Normal 9 2 2 3 2 3 3 6" xfId="1930"/>
    <cellStyle name="Normal 9 2 2 3 2 3 3 6 2" xfId="14617"/>
    <cellStyle name="Normal 9 2 2 3 2 3 3 7" xfId="1931"/>
    <cellStyle name="Normal 9 2 2 3 2 3 3 7 2" xfId="14618"/>
    <cellStyle name="Normal 9 2 2 3 2 3 3 8" xfId="10061"/>
    <cellStyle name="Normal 9 2 2 3 2 3 3 8 2" xfId="17046"/>
    <cellStyle name="Normal 9 2 2 3 2 3 3 9" xfId="14604"/>
    <cellStyle name="Normal 9 2 2 3 2 3 4" xfId="1932"/>
    <cellStyle name="Normal 9 2 2 3 2 3 4 2" xfId="1933"/>
    <cellStyle name="Normal 9 2 2 3 2 3 4 2 2" xfId="1934"/>
    <cellStyle name="Normal 9 2 2 3 2 3 4 2 2 2" xfId="14621"/>
    <cellStyle name="Normal 9 2 2 3 2 3 4 2 3" xfId="1935"/>
    <cellStyle name="Normal 9 2 2 3 2 3 4 2 3 2" xfId="14622"/>
    <cellStyle name="Normal 9 2 2 3 2 3 4 2 4" xfId="11443"/>
    <cellStyle name="Normal 9 2 2 3 2 3 4 2 4 2" xfId="18421"/>
    <cellStyle name="Normal 9 2 2 3 2 3 4 2 5" xfId="14620"/>
    <cellStyle name="Normal 9 2 2 3 2 3 4 3" xfId="1936"/>
    <cellStyle name="Normal 9 2 2 3 2 3 4 3 2" xfId="1937"/>
    <cellStyle name="Normal 9 2 2 3 2 3 4 3 2 2" xfId="14624"/>
    <cellStyle name="Normal 9 2 2 3 2 3 4 3 3" xfId="1938"/>
    <cellStyle name="Normal 9 2 2 3 2 3 4 3 3 2" xfId="14625"/>
    <cellStyle name="Normal 9 2 2 3 2 3 4 3 4" xfId="12073"/>
    <cellStyle name="Normal 9 2 2 3 2 3 4 3 4 2" xfId="19051"/>
    <cellStyle name="Normal 9 2 2 3 2 3 4 3 5" xfId="14623"/>
    <cellStyle name="Normal 9 2 2 3 2 3 4 4" xfId="1939"/>
    <cellStyle name="Normal 9 2 2 3 2 3 4 4 2" xfId="1940"/>
    <cellStyle name="Normal 9 2 2 3 2 3 4 4 2 2" xfId="14627"/>
    <cellStyle name="Normal 9 2 2 3 2 3 4 4 3" xfId="1941"/>
    <cellStyle name="Normal 9 2 2 3 2 3 4 4 3 2" xfId="14628"/>
    <cellStyle name="Normal 9 2 2 3 2 3 4 4 4" xfId="12706"/>
    <cellStyle name="Normal 9 2 2 3 2 3 4 4 4 2" xfId="19681"/>
    <cellStyle name="Normal 9 2 2 3 2 3 4 4 5" xfId="14626"/>
    <cellStyle name="Normal 9 2 2 3 2 3 4 5" xfId="1942"/>
    <cellStyle name="Normal 9 2 2 3 2 3 4 5 2" xfId="14629"/>
    <cellStyle name="Normal 9 2 2 3 2 3 4 6" xfId="1943"/>
    <cellStyle name="Normal 9 2 2 3 2 3 4 6 2" xfId="14630"/>
    <cellStyle name="Normal 9 2 2 3 2 3 4 7" xfId="10809"/>
    <cellStyle name="Normal 9 2 2 3 2 3 4 7 2" xfId="17791"/>
    <cellStyle name="Normal 9 2 2 3 2 3 4 8" xfId="14619"/>
    <cellStyle name="Normal 9 2 2 3 2 3 4 9" xfId="20019"/>
    <cellStyle name="Normal 9 2 2 3 2 3 5" xfId="1944"/>
    <cellStyle name="Normal 9 2 2 3 2 3 5 2" xfId="1945"/>
    <cellStyle name="Normal 9 2 2 3 2 3 5 2 2" xfId="1946"/>
    <cellStyle name="Normal 9 2 2 3 2 3 5 2 2 2" xfId="14633"/>
    <cellStyle name="Normal 9 2 2 3 2 3 5 2 3" xfId="1947"/>
    <cellStyle name="Normal 9 2 2 3 2 3 5 2 3 2" xfId="14634"/>
    <cellStyle name="Normal 9 2 2 3 2 3 5 2 4" xfId="12807"/>
    <cellStyle name="Normal 9 2 2 3 2 3 5 2 4 2" xfId="19782"/>
    <cellStyle name="Normal 9 2 2 3 2 3 5 2 5" xfId="14632"/>
    <cellStyle name="Normal 9 2 2 3 2 3 5 3" xfId="1948"/>
    <cellStyle name="Normal 9 2 2 3 2 3 5 3 2" xfId="14635"/>
    <cellStyle name="Normal 9 2 2 3 2 3 5 4" xfId="1949"/>
    <cellStyle name="Normal 9 2 2 3 2 3 5 4 2" xfId="14636"/>
    <cellStyle name="Normal 9 2 2 3 2 3 5 5" xfId="10325"/>
    <cellStyle name="Normal 9 2 2 3 2 3 5 5 2" xfId="17310"/>
    <cellStyle name="Normal 9 2 2 3 2 3 5 6" xfId="14631"/>
    <cellStyle name="Normal 9 2 2 3 2 3 5 7" xfId="20020"/>
    <cellStyle name="Normal 9 2 2 3 2 3 6" xfId="1950"/>
    <cellStyle name="Normal 9 2 2 3 2 3 6 2" xfId="1951"/>
    <cellStyle name="Normal 9 2 2 3 2 3 6 2 2" xfId="14638"/>
    <cellStyle name="Normal 9 2 2 3 2 3 6 3" xfId="1952"/>
    <cellStyle name="Normal 9 2 2 3 2 3 6 3 2" xfId="14639"/>
    <cellStyle name="Normal 9 2 2 3 2 3 6 4" xfId="10962"/>
    <cellStyle name="Normal 9 2 2 3 2 3 6 4 2" xfId="17940"/>
    <cellStyle name="Normal 9 2 2 3 2 3 6 5" xfId="14637"/>
    <cellStyle name="Normal 9 2 2 3 2 3 7" xfId="1953"/>
    <cellStyle name="Normal 9 2 2 3 2 3 7 2" xfId="1954"/>
    <cellStyle name="Normal 9 2 2 3 2 3 7 2 2" xfId="14641"/>
    <cellStyle name="Normal 9 2 2 3 2 3 7 3" xfId="1955"/>
    <cellStyle name="Normal 9 2 2 3 2 3 7 3 2" xfId="14642"/>
    <cellStyle name="Normal 9 2 2 3 2 3 7 4" xfId="11592"/>
    <cellStyle name="Normal 9 2 2 3 2 3 7 4 2" xfId="18570"/>
    <cellStyle name="Normal 9 2 2 3 2 3 7 5" xfId="14640"/>
    <cellStyle name="Normal 9 2 2 3 2 3 8" xfId="1956"/>
    <cellStyle name="Normal 9 2 2 3 2 3 8 2" xfId="1957"/>
    <cellStyle name="Normal 9 2 2 3 2 3 8 2 2" xfId="14644"/>
    <cellStyle name="Normal 9 2 2 3 2 3 8 3" xfId="1958"/>
    <cellStyle name="Normal 9 2 2 3 2 3 8 3 2" xfId="14645"/>
    <cellStyle name="Normal 9 2 2 3 2 3 8 4" xfId="12222"/>
    <cellStyle name="Normal 9 2 2 3 2 3 8 4 2" xfId="19200"/>
    <cellStyle name="Normal 9 2 2 3 2 3 8 5" xfId="14643"/>
    <cellStyle name="Normal 9 2 2 3 2 3 9" xfId="1959"/>
    <cellStyle name="Normal 9 2 2 3 2 3 9 2" xfId="14646"/>
    <cellStyle name="Normal 9 2 2 3 2 4" xfId="1960"/>
    <cellStyle name="Normal 9 2 2 3 2 4 10" xfId="14647"/>
    <cellStyle name="Normal 9 2 2 3 2 4 11" xfId="20021"/>
    <cellStyle name="Normal 9 2 2 3 2 4 2" xfId="1961"/>
    <cellStyle name="Normal 9 2 2 3 2 4 2 10" xfId="20022"/>
    <cellStyle name="Normal 9 2 2 3 2 4 2 2" xfId="1962"/>
    <cellStyle name="Normal 9 2 2 3 2 4 2 2 2" xfId="1963"/>
    <cellStyle name="Normal 9 2 2 3 2 4 2 2 2 2" xfId="14650"/>
    <cellStyle name="Normal 9 2 2 3 2 4 2 2 3" xfId="1964"/>
    <cellStyle name="Normal 9 2 2 3 2 4 2 2 3 2" xfId="14651"/>
    <cellStyle name="Normal 9 2 2 3 2 4 2 2 4" xfId="10656"/>
    <cellStyle name="Normal 9 2 2 3 2 4 2 2 4 2" xfId="17641"/>
    <cellStyle name="Normal 9 2 2 3 2 4 2 2 5" xfId="14649"/>
    <cellStyle name="Normal 9 2 2 3 2 4 2 3" xfId="1965"/>
    <cellStyle name="Normal 9 2 2 3 2 4 2 3 2" xfId="1966"/>
    <cellStyle name="Normal 9 2 2 3 2 4 2 3 2 2" xfId="14653"/>
    <cellStyle name="Normal 9 2 2 3 2 4 2 3 3" xfId="1967"/>
    <cellStyle name="Normal 9 2 2 3 2 4 2 3 3 2" xfId="14654"/>
    <cellStyle name="Normal 9 2 2 3 2 4 2 3 4" xfId="11293"/>
    <cellStyle name="Normal 9 2 2 3 2 4 2 3 4 2" xfId="18271"/>
    <cellStyle name="Normal 9 2 2 3 2 4 2 3 5" xfId="14652"/>
    <cellStyle name="Normal 9 2 2 3 2 4 2 4" xfId="1968"/>
    <cellStyle name="Normal 9 2 2 3 2 4 2 4 2" xfId="1969"/>
    <cellStyle name="Normal 9 2 2 3 2 4 2 4 2 2" xfId="14656"/>
    <cellStyle name="Normal 9 2 2 3 2 4 2 4 3" xfId="1970"/>
    <cellStyle name="Normal 9 2 2 3 2 4 2 4 3 2" xfId="14657"/>
    <cellStyle name="Normal 9 2 2 3 2 4 2 4 4" xfId="11923"/>
    <cellStyle name="Normal 9 2 2 3 2 4 2 4 4 2" xfId="18901"/>
    <cellStyle name="Normal 9 2 2 3 2 4 2 4 5" xfId="14655"/>
    <cellStyle name="Normal 9 2 2 3 2 4 2 5" xfId="1971"/>
    <cellStyle name="Normal 9 2 2 3 2 4 2 5 2" xfId="1972"/>
    <cellStyle name="Normal 9 2 2 3 2 4 2 5 2 2" xfId="14659"/>
    <cellStyle name="Normal 9 2 2 3 2 4 2 5 3" xfId="1973"/>
    <cellStyle name="Normal 9 2 2 3 2 4 2 5 3 2" xfId="14660"/>
    <cellStyle name="Normal 9 2 2 3 2 4 2 5 4" xfId="12553"/>
    <cellStyle name="Normal 9 2 2 3 2 4 2 5 4 2" xfId="19531"/>
    <cellStyle name="Normal 9 2 2 3 2 4 2 5 5" xfId="14658"/>
    <cellStyle name="Normal 9 2 2 3 2 4 2 6" xfId="1974"/>
    <cellStyle name="Normal 9 2 2 3 2 4 2 6 2" xfId="14661"/>
    <cellStyle name="Normal 9 2 2 3 2 4 2 7" xfId="1975"/>
    <cellStyle name="Normal 9 2 2 3 2 4 2 7 2" xfId="14662"/>
    <cellStyle name="Normal 9 2 2 3 2 4 2 8" xfId="10127"/>
    <cellStyle name="Normal 9 2 2 3 2 4 2 8 2" xfId="17112"/>
    <cellStyle name="Normal 9 2 2 3 2 4 2 9" xfId="14648"/>
    <cellStyle name="Normal 9 2 2 3 2 4 3" xfId="1976"/>
    <cellStyle name="Normal 9 2 2 3 2 4 3 2" xfId="1977"/>
    <cellStyle name="Normal 9 2 2 3 2 4 3 2 2" xfId="14664"/>
    <cellStyle name="Normal 9 2 2 3 2 4 3 3" xfId="1978"/>
    <cellStyle name="Normal 9 2 2 3 2 4 3 3 2" xfId="14665"/>
    <cellStyle name="Normal 9 2 2 3 2 4 3 4" xfId="10391"/>
    <cellStyle name="Normal 9 2 2 3 2 4 3 4 2" xfId="17376"/>
    <cellStyle name="Normal 9 2 2 3 2 4 3 5" xfId="14663"/>
    <cellStyle name="Normal 9 2 2 3 2 4 4" xfId="1979"/>
    <cellStyle name="Normal 9 2 2 3 2 4 4 2" xfId="1980"/>
    <cellStyle name="Normal 9 2 2 3 2 4 4 2 2" xfId="14667"/>
    <cellStyle name="Normal 9 2 2 3 2 4 4 3" xfId="1981"/>
    <cellStyle name="Normal 9 2 2 3 2 4 4 3 2" xfId="14668"/>
    <cellStyle name="Normal 9 2 2 3 2 4 4 4" xfId="11028"/>
    <cellStyle name="Normal 9 2 2 3 2 4 4 4 2" xfId="18006"/>
    <cellStyle name="Normal 9 2 2 3 2 4 4 5" xfId="14666"/>
    <cellStyle name="Normal 9 2 2 3 2 4 5" xfId="1982"/>
    <cellStyle name="Normal 9 2 2 3 2 4 5 2" xfId="1983"/>
    <cellStyle name="Normal 9 2 2 3 2 4 5 2 2" xfId="14670"/>
    <cellStyle name="Normal 9 2 2 3 2 4 5 3" xfId="1984"/>
    <cellStyle name="Normal 9 2 2 3 2 4 5 3 2" xfId="14671"/>
    <cellStyle name="Normal 9 2 2 3 2 4 5 4" xfId="11658"/>
    <cellStyle name="Normal 9 2 2 3 2 4 5 4 2" xfId="18636"/>
    <cellStyle name="Normal 9 2 2 3 2 4 5 5" xfId="14669"/>
    <cellStyle name="Normal 9 2 2 3 2 4 6" xfId="1985"/>
    <cellStyle name="Normal 9 2 2 3 2 4 6 2" xfId="1986"/>
    <cellStyle name="Normal 9 2 2 3 2 4 6 2 2" xfId="14673"/>
    <cellStyle name="Normal 9 2 2 3 2 4 6 3" xfId="1987"/>
    <cellStyle name="Normal 9 2 2 3 2 4 6 3 2" xfId="14674"/>
    <cellStyle name="Normal 9 2 2 3 2 4 6 4" xfId="12288"/>
    <cellStyle name="Normal 9 2 2 3 2 4 6 4 2" xfId="19266"/>
    <cellStyle name="Normal 9 2 2 3 2 4 6 5" xfId="14672"/>
    <cellStyle name="Normal 9 2 2 3 2 4 7" xfId="1988"/>
    <cellStyle name="Normal 9 2 2 3 2 4 7 2" xfId="14675"/>
    <cellStyle name="Normal 9 2 2 3 2 4 8" xfId="1989"/>
    <cellStyle name="Normal 9 2 2 3 2 4 8 2" xfId="14676"/>
    <cellStyle name="Normal 9 2 2 3 2 4 9" xfId="9861"/>
    <cellStyle name="Normal 9 2 2 3 2 4 9 2" xfId="16847"/>
    <cellStyle name="Normal 9 2 2 3 2 5" xfId="1990"/>
    <cellStyle name="Normal 9 2 2 3 2 5 10" xfId="20023"/>
    <cellStyle name="Normal 9 2 2 3 2 5 2" xfId="1991"/>
    <cellStyle name="Normal 9 2 2 3 2 5 2 2" xfId="1992"/>
    <cellStyle name="Normal 9 2 2 3 2 5 2 2 2" xfId="14679"/>
    <cellStyle name="Normal 9 2 2 3 2 5 2 3" xfId="1993"/>
    <cellStyle name="Normal 9 2 2 3 2 5 2 3 2" xfId="14680"/>
    <cellStyle name="Normal 9 2 2 3 2 5 2 4" xfId="10524"/>
    <cellStyle name="Normal 9 2 2 3 2 5 2 4 2" xfId="17509"/>
    <cellStyle name="Normal 9 2 2 3 2 5 2 5" xfId="14678"/>
    <cellStyle name="Normal 9 2 2 3 2 5 3" xfId="1994"/>
    <cellStyle name="Normal 9 2 2 3 2 5 3 2" xfId="1995"/>
    <cellStyle name="Normal 9 2 2 3 2 5 3 2 2" xfId="14682"/>
    <cellStyle name="Normal 9 2 2 3 2 5 3 3" xfId="1996"/>
    <cellStyle name="Normal 9 2 2 3 2 5 3 3 2" xfId="14683"/>
    <cellStyle name="Normal 9 2 2 3 2 5 3 4" xfId="11161"/>
    <cellStyle name="Normal 9 2 2 3 2 5 3 4 2" xfId="18139"/>
    <cellStyle name="Normal 9 2 2 3 2 5 3 5" xfId="14681"/>
    <cellStyle name="Normal 9 2 2 3 2 5 4" xfId="1997"/>
    <cellStyle name="Normal 9 2 2 3 2 5 4 2" xfId="1998"/>
    <cellStyle name="Normal 9 2 2 3 2 5 4 2 2" xfId="14685"/>
    <cellStyle name="Normal 9 2 2 3 2 5 4 3" xfId="1999"/>
    <cellStyle name="Normal 9 2 2 3 2 5 4 3 2" xfId="14686"/>
    <cellStyle name="Normal 9 2 2 3 2 5 4 4" xfId="11791"/>
    <cellStyle name="Normal 9 2 2 3 2 5 4 4 2" xfId="18769"/>
    <cellStyle name="Normal 9 2 2 3 2 5 4 5" xfId="14684"/>
    <cellStyle name="Normal 9 2 2 3 2 5 5" xfId="2000"/>
    <cellStyle name="Normal 9 2 2 3 2 5 5 2" xfId="2001"/>
    <cellStyle name="Normal 9 2 2 3 2 5 5 2 2" xfId="14688"/>
    <cellStyle name="Normal 9 2 2 3 2 5 5 3" xfId="2002"/>
    <cellStyle name="Normal 9 2 2 3 2 5 5 3 2" xfId="14689"/>
    <cellStyle name="Normal 9 2 2 3 2 5 5 4" xfId="12421"/>
    <cellStyle name="Normal 9 2 2 3 2 5 5 4 2" xfId="19399"/>
    <cellStyle name="Normal 9 2 2 3 2 5 5 5" xfId="14687"/>
    <cellStyle name="Normal 9 2 2 3 2 5 6" xfId="2003"/>
    <cellStyle name="Normal 9 2 2 3 2 5 6 2" xfId="14690"/>
    <cellStyle name="Normal 9 2 2 3 2 5 7" xfId="2004"/>
    <cellStyle name="Normal 9 2 2 3 2 5 7 2" xfId="14691"/>
    <cellStyle name="Normal 9 2 2 3 2 5 8" xfId="9995"/>
    <cellStyle name="Normal 9 2 2 3 2 5 8 2" xfId="16980"/>
    <cellStyle name="Normal 9 2 2 3 2 5 9" xfId="14677"/>
    <cellStyle name="Normal 9 2 2 3 2 6" xfId="2005"/>
    <cellStyle name="Normal 9 2 2 3 2 6 2" xfId="2006"/>
    <cellStyle name="Normal 9 2 2 3 2 6 2 2" xfId="2007"/>
    <cellStyle name="Normal 9 2 2 3 2 6 2 2 2" xfId="14694"/>
    <cellStyle name="Normal 9 2 2 3 2 6 2 3" xfId="2008"/>
    <cellStyle name="Normal 9 2 2 3 2 6 2 3 2" xfId="14695"/>
    <cellStyle name="Normal 9 2 2 3 2 6 2 4" xfId="11425"/>
    <cellStyle name="Normal 9 2 2 3 2 6 2 4 2" xfId="18403"/>
    <cellStyle name="Normal 9 2 2 3 2 6 2 5" xfId="14693"/>
    <cellStyle name="Normal 9 2 2 3 2 6 3" xfId="2009"/>
    <cellStyle name="Normal 9 2 2 3 2 6 3 2" xfId="2010"/>
    <cellStyle name="Normal 9 2 2 3 2 6 3 2 2" xfId="14697"/>
    <cellStyle name="Normal 9 2 2 3 2 6 3 3" xfId="2011"/>
    <cellStyle name="Normal 9 2 2 3 2 6 3 3 2" xfId="14698"/>
    <cellStyle name="Normal 9 2 2 3 2 6 3 4" xfId="12055"/>
    <cellStyle name="Normal 9 2 2 3 2 6 3 4 2" xfId="19033"/>
    <cellStyle name="Normal 9 2 2 3 2 6 3 5" xfId="14696"/>
    <cellStyle name="Normal 9 2 2 3 2 6 4" xfId="2012"/>
    <cellStyle name="Normal 9 2 2 3 2 6 4 2" xfId="2013"/>
    <cellStyle name="Normal 9 2 2 3 2 6 4 2 2" xfId="14700"/>
    <cellStyle name="Normal 9 2 2 3 2 6 4 3" xfId="2014"/>
    <cellStyle name="Normal 9 2 2 3 2 6 4 3 2" xfId="14701"/>
    <cellStyle name="Normal 9 2 2 3 2 6 4 4" xfId="12685"/>
    <cellStyle name="Normal 9 2 2 3 2 6 4 4 2" xfId="19663"/>
    <cellStyle name="Normal 9 2 2 3 2 6 4 5" xfId="14699"/>
    <cellStyle name="Normal 9 2 2 3 2 6 5" xfId="2015"/>
    <cellStyle name="Normal 9 2 2 3 2 6 5 2" xfId="14702"/>
    <cellStyle name="Normal 9 2 2 3 2 6 6" xfId="2016"/>
    <cellStyle name="Normal 9 2 2 3 2 6 6 2" xfId="14703"/>
    <cellStyle name="Normal 9 2 2 3 2 6 7" xfId="10788"/>
    <cellStyle name="Normal 9 2 2 3 2 6 7 2" xfId="17773"/>
    <cellStyle name="Normal 9 2 2 3 2 6 8" xfId="14692"/>
    <cellStyle name="Normal 9 2 2 3 2 6 9" xfId="20024"/>
    <cellStyle name="Normal 9 2 2 3 2 7" xfId="2017"/>
    <cellStyle name="Normal 9 2 2 3 2 7 2" xfId="2018"/>
    <cellStyle name="Normal 9 2 2 3 2 7 2 2" xfId="2019"/>
    <cellStyle name="Normal 9 2 2 3 2 7 2 2 2" xfId="14706"/>
    <cellStyle name="Normal 9 2 2 3 2 7 2 3" xfId="2020"/>
    <cellStyle name="Normal 9 2 2 3 2 7 2 3 2" xfId="14707"/>
    <cellStyle name="Normal 9 2 2 3 2 7 2 4" xfId="12789"/>
    <cellStyle name="Normal 9 2 2 3 2 7 2 4 2" xfId="19764"/>
    <cellStyle name="Normal 9 2 2 3 2 7 2 5" xfId="14705"/>
    <cellStyle name="Normal 9 2 2 3 2 7 3" xfId="2021"/>
    <cellStyle name="Normal 9 2 2 3 2 7 3 2" xfId="14708"/>
    <cellStyle name="Normal 9 2 2 3 2 7 4" xfId="2022"/>
    <cellStyle name="Normal 9 2 2 3 2 7 4 2" xfId="14709"/>
    <cellStyle name="Normal 9 2 2 3 2 7 5" xfId="10259"/>
    <cellStyle name="Normal 9 2 2 3 2 7 5 2" xfId="17244"/>
    <cellStyle name="Normal 9 2 2 3 2 7 6" xfId="14704"/>
    <cellStyle name="Normal 9 2 2 3 2 7 7" xfId="20025"/>
    <cellStyle name="Normal 9 2 2 3 2 8" xfId="2023"/>
    <cellStyle name="Normal 9 2 2 3 2 8 2" xfId="2024"/>
    <cellStyle name="Normal 9 2 2 3 2 8 2 2" xfId="14711"/>
    <cellStyle name="Normal 9 2 2 3 2 8 3" xfId="2025"/>
    <cellStyle name="Normal 9 2 2 3 2 8 3 2" xfId="14712"/>
    <cellStyle name="Normal 9 2 2 3 2 8 4" xfId="10896"/>
    <cellStyle name="Normal 9 2 2 3 2 8 4 2" xfId="17874"/>
    <cellStyle name="Normal 9 2 2 3 2 8 5" xfId="14710"/>
    <cellStyle name="Normal 9 2 2 3 2 9" xfId="2026"/>
    <cellStyle name="Normal 9 2 2 3 2 9 2" xfId="2027"/>
    <cellStyle name="Normal 9 2 2 3 2 9 2 2" xfId="14714"/>
    <cellStyle name="Normal 9 2 2 3 2 9 3" xfId="2028"/>
    <cellStyle name="Normal 9 2 2 3 2 9 3 2" xfId="14715"/>
    <cellStyle name="Normal 9 2 2 3 2 9 4" xfId="11526"/>
    <cellStyle name="Normal 9 2 2 3 2 9 4 2" xfId="18504"/>
    <cellStyle name="Normal 9 2 2 3 2 9 5" xfId="14713"/>
    <cellStyle name="Normal 9 2 2 3 3" xfId="2029"/>
    <cellStyle name="Normal 9 2 2 3 3 10" xfId="2030"/>
    <cellStyle name="Normal 9 2 2 3 3 10 2" xfId="14717"/>
    <cellStyle name="Normal 9 2 2 3 3 11" xfId="2031"/>
    <cellStyle name="Normal 9 2 2 3 3 11 2" xfId="14718"/>
    <cellStyle name="Normal 9 2 2 3 3 12" xfId="9744"/>
    <cellStyle name="Normal 9 2 2 3 3 12 2" xfId="16731"/>
    <cellStyle name="Normal 9 2 2 3 3 13" xfId="14716"/>
    <cellStyle name="Normal 9 2 2 3 3 14" xfId="20026"/>
    <cellStyle name="Normal 9 2 2 3 3 2" xfId="2032"/>
    <cellStyle name="Normal 9 2 2 3 3 2 10" xfId="9811"/>
    <cellStyle name="Normal 9 2 2 3 3 2 10 2" xfId="16797"/>
    <cellStyle name="Normal 9 2 2 3 3 2 11" xfId="14719"/>
    <cellStyle name="Normal 9 2 2 3 3 2 12" xfId="20027"/>
    <cellStyle name="Normal 9 2 2 3 3 2 2" xfId="2033"/>
    <cellStyle name="Normal 9 2 2 3 3 2 2 10" xfId="14720"/>
    <cellStyle name="Normal 9 2 2 3 3 2 2 11" xfId="20028"/>
    <cellStyle name="Normal 9 2 2 3 3 2 2 2" xfId="2034"/>
    <cellStyle name="Normal 9 2 2 3 3 2 2 2 10" xfId="20029"/>
    <cellStyle name="Normal 9 2 2 3 3 2 2 2 2" xfId="2035"/>
    <cellStyle name="Normal 9 2 2 3 3 2 2 2 2 2" xfId="2036"/>
    <cellStyle name="Normal 9 2 2 3 3 2 2 2 2 2 2" xfId="14723"/>
    <cellStyle name="Normal 9 2 2 3 3 2 2 2 2 3" xfId="2037"/>
    <cellStyle name="Normal 9 2 2 3 3 2 2 2 2 3 2" xfId="14724"/>
    <cellStyle name="Normal 9 2 2 3 3 2 2 2 2 4" xfId="10738"/>
    <cellStyle name="Normal 9 2 2 3 3 2 2 2 2 4 2" xfId="17723"/>
    <cellStyle name="Normal 9 2 2 3 3 2 2 2 2 5" xfId="14722"/>
    <cellStyle name="Normal 9 2 2 3 3 2 2 2 3" xfId="2038"/>
    <cellStyle name="Normal 9 2 2 3 3 2 2 2 3 2" xfId="2039"/>
    <cellStyle name="Normal 9 2 2 3 3 2 2 2 3 2 2" xfId="14726"/>
    <cellStyle name="Normal 9 2 2 3 3 2 2 2 3 3" xfId="2040"/>
    <cellStyle name="Normal 9 2 2 3 3 2 2 2 3 3 2" xfId="14727"/>
    <cellStyle name="Normal 9 2 2 3 3 2 2 2 3 4" xfId="11375"/>
    <cellStyle name="Normal 9 2 2 3 3 2 2 2 3 4 2" xfId="18353"/>
    <cellStyle name="Normal 9 2 2 3 3 2 2 2 3 5" xfId="14725"/>
    <cellStyle name="Normal 9 2 2 3 3 2 2 2 4" xfId="2041"/>
    <cellStyle name="Normal 9 2 2 3 3 2 2 2 4 2" xfId="2042"/>
    <cellStyle name="Normal 9 2 2 3 3 2 2 2 4 2 2" xfId="14729"/>
    <cellStyle name="Normal 9 2 2 3 3 2 2 2 4 3" xfId="2043"/>
    <cellStyle name="Normal 9 2 2 3 3 2 2 2 4 3 2" xfId="14730"/>
    <cellStyle name="Normal 9 2 2 3 3 2 2 2 4 4" xfId="12005"/>
    <cellStyle name="Normal 9 2 2 3 3 2 2 2 4 4 2" xfId="18983"/>
    <cellStyle name="Normal 9 2 2 3 3 2 2 2 4 5" xfId="14728"/>
    <cellStyle name="Normal 9 2 2 3 3 2 2 2 5" xfId="2044"/>
    <cellStyle name="Normal 9 2 2 3 3 2 2 2 5 2" xfId="2045"/>
    <cellStyle name="Normal 9 2 2 3 3 2 2 2 5 2 2" xfId="14732"/>
    <cellStyle name="Normal 9 2 2 3 3 2 2 2 5 3" xfId="2046"/>
    <cellStyle name="Normal 9 2 2 3 3 2 2 2 5 3 2" xfId="14733"/>
    <cellStyle name="Normal 9 2 2 3 3 2 2 2 5 4" xfId="12635"/>
    <cellStyle name="Normal 9 2 2 3 3 2 2 2 5 4 2" xfId="19613"/>
    <cellStyle name="Normal 9 2 2 3 3 2 2 2 5 5" xfId="14731"/>
    <cellStyle name="Normal 9 2 2 3 3 2 2 2 6" xfId="2047"/>
    <cellStyle name="Normal 9 2 2 3 3 2 2 2 6 2" xfId="14734"/>
    <cellStyle name="Normal 9 2 2 3 3 2 2 2 7" xfId="2048"/>
    <cellStyle name="Normal 9 2 2 3 3 2 2 2 7 2" xfId="14735"/>
    <cellStyle name="Normal 9 2 2 3 3 2 2 2 8" xfId="10209"/>
    <cellStyle name="Normal 9 2 2 3 3 2 2 2 8 2" xfId="17194"/>
    <cellStyle name="Normal 9 2 2 3 3 2 2 2 9" xfId="14721"/>
    <cellStyle name="Normal 9 2 2 3 3 2 2 3" xfId="2049"/>
    <cellStyle name="Normal 9 2 2 3 3 2 2 3 2" xfId="2050"/>
    <cellStyle name="Normal 9 2 2 3 3 2 2 3 2 2" xfId="14737"/>
    <cellStyle name="Normal 9 2 2 3 3 2 2 3 3" xfId="2051"/>
    <cellStyle name="Normal 9 2 2 3 3 2 2 3 3 2" xfId="14738"/>
    <cellStyle name="Normal 9 2 2 3 3 2 2 3 4" xfId="10473"/>
    <cellStyle name="Normal 9 2 2 3 3 2 2 3 4 2" xfId="17458"/>
    <cellStyle name="Normal 9 2 2 3 3 2 2 3 5" xfId="14736"/>
    <cellStyle name="Normal 9 2 2 3 3 2 2 4" xfId="2052"/>
    <cellStyle name="Normal 9 2 2 3 3 2 2 4 2" xfId="2053"/>
    <cellStyle name="Normal 9 2 2 3 3 2 2 4 2 2" xfId="14740"/>
    <cellStyle name="Normal 9 2 2 3 3 2 2 4 3" xfId="2054"/>
    <cellStyle name="Normal 9 2 2 3 3 2 2 4 3 2" xfId="14741"/>
    <cellStyle name="Normal 9 2 2 3 3 2 2 4 4" xfId="11110"/>
    <cellStyle name="Normal 9 2 2 3 3 2 2 4 4 2" xfId="18088"/>
    <cellStyle name="Normal 9 2 2 3 3 2 2 4 5" xfId="14739"/>
    <cellStyle name="Normal 9 2 2 3 3 2 2 5" xfId="2055"/>
    <cellStyle name="Normal 9 2 2 3 3 2 2 5 2" xfId="2056"/>
    <cellStyle name="Normal 9 2 2 3 3 2 2 5 2 2" xfId="14743"/>
    <cellStyle name="Normal 9 2 2 3 3 2 2 5 3" xfId="2057"/>
    <cellStyle name="Normal 9 2 2 3 3 2 2 5 3 2" xfId="14744"/>
    <cellStyle name="Normal 9 2 2 3 3 2 2 5 4" xfId="11740"/>
    <cellStyle name="Normal 9 2 2 3 3 2 2 5 4 2" xfId="18718"/>
    <cellStyle name="Normal 9 2 2 3 3 2 2 5 5" xfId="14742"/>
    <cellStyle name="Normal 9 2 2 3 3 2 2 6" xfId="2058"/>
    <cellStyle name="Normal 9 2 2 3 3 2 2 6 2" xfId="2059"/>
    <cellStyle name="Normal 9 2 2 3 3 2 2 6 2 2" xfId="14746"/>
    <cellStyle name="Normal 9 2 2 3 3 2 2 6 3" xfId="2060"/>
    <cellStyle name="Normal 9 2 2 3 3 2 2 6 3 2" xfId="14747"/>
    <cellStyle name="Normal 9 2 2 3 3 2 2 6 4" xfId="12370"/>
    <cellStyle name="Normal 9 2 2 3 3 2 2 6 4 2" xfId="19348"/>
    <cellStyle name="Normal 9 2 2 3 3 2 2 6 5" xfId="14745"/>
    <cellStyle name="Normal 9 2 2 3 3 2 2 7" xfId="2061"/>
    <cellStyle name="Normal 9 2 2 3 3 2 2 7 2" xfId="14748"/>
    <cellStyle name="Normal 9 2 2 3 3 2 2 8" xfId="2062"/>
    <cellStyle name="Normal 9 2 2 3 3 2 2 8 2" xfId="14749"/>
    <cellStyle name="Normal 9 2 2 3 3 2 2 9" xfId="9943"/>
    <cellStyle name="Normal 9 2 2 3 3 2 2 9 2" xfId="16929"/>
    <cellStyle name="Normal 9 2 2 3 3 2 3" xfId="2063"/>
    <cellStyle name="Normal 9 2 2 3 3 2 3 10" xfId="20030"/>
    <cellStyle name="Normal 9 2 2 3 3 2 3 2" xfId="2064"/>
    <cellStyle name="Normal 9 2 2 3 3 2 3 2 2" xfId="2065"/>
    <cellStyle name="Normal 9 2 2 3 3 2 3 2 2 2" xfId="14752"/>
    <cellStyle name="Normal 9 2 2 3 3 2 3 2 3" xfId="2066"/>
    <cellStyle name="Normal 9 2 2 3 3 2 3 2 3 2" xfId="14753"/>
    <cellStyle name="Normal 9 2 2 3 3 2 3 2 4" xfId="10606"/>
    <cellStyle name="Normal 9 2 2 3 3 2 3 2 4 2" xfId="17591"/>
    <cellStyle name="Normal 9 2 2 3 3 2 3 2 5" xfId="14751"/>
    <cellStyle name="Normal 9 2 2 3 3 2 3 3" xfId="2067"/>
    <cellStyle name="Normal 9 2 2 3 3 2 3 3 2" xfId="2068"/>
    <cellStyle name="Normal 9 2 2 3 3 2 3 3 2 2" xfId="14755"/>
    <cellStyle name="Normal 9 2 2 3 3 2 3 3 3" xfId="2069"/>
    <cellStyle name="Normal 9 2 2 3 3 2 3 3 3 2" xfId="14756"/>
    <cellStyle name="Normal 9 2 2 3 3 2 3 3 4" xfId="11243"/>
    <cellStyle name="Normal 9 2 2 3 3 2 3 3 4 2" xfId="18221"/>
    <cellStyle name="Normal 9 2 2 3 3 2 3 3 5" xfId="14754"/>
    <cellStyle name="Normal 9 2 2 3 3 2 3 4" xfId="2070"/>
    <cellStyle name="Normal 9 2 2 3 3 2 3 4 2" xfId="2071"/>
    <cellStyle name="Normal 9 2 2 3 3 2 3 4 2 2" xfId="14758"/>
    <cellStyle name="Normal 9 2 2 3 3 2 3 4 3" xfId="2072"/>
    <cellStyle name="Normal 9 2 2 3 3 2 3 4 3 2" xfId="14759"/>
    <cellStyle name="Normal 9 2 2 3 3 2 3 4 4" xfId="11873"/>
    <cellStyle name="Normal 9 2 2 3 3 2 3 4 4 2" xfId="18851"/>
    <cellStyle name="Normal 9 2 2 3 3 2 3 4 5" xfId="14757"/>
    <cellStyle name="Normal 9 2 2 3 3 2 3 5" xfId="2073"/>
    <cellStyle name="Normal 9 2 2 3 3 2 3 5 2" xfId="2074"/>
    <cellStyle name="Normal 9 2 2 3 3 2 3 5 2 2" xfId="14761"/>
    <cellStyle name="Normal 9 2 2 3 3 2 3 5 3" xfId="2075"/>
    <cellStyle name="Normal 9 2 2 3 3 2 3 5 3 2" xfId="14762"/>
    <cellStyle name="Normal 9 2 2 3 3 2 3 5 4" xfId="12503"/>
    <cellStyle name="Normal 9 2 2 3 3 2 3 5 4 2" xfId="19481"/>
    <cellStyle name="Normal 9 2 2 3 3 2 3 5 5" xfId="14760"/>
    <cellStyle name="Normal 9 2 2 3 3 2 3 6" xfId="2076"/>
    <cellStyle name="Normal 9 2 2 3 3 2 3 6 2" xfId="14763"/>
    <cellStyle name="Normal 9 2 2 3 3 2 3 7" xfId="2077"/>
    <cellStyle name="Normal 9 2 2 3 3 2 3 7 2" xfId="14764"/>
    <cellStyle name="Normal 9 2 2 3 3 2 3 8" xfId="10077"/>
    <cellStyle name="Normal 9 2 2 3 3 2 3 8 2" xfId="17062"/>
    <cellStyle name="Normal 9 2 2 3 3 2 3 9" xfId="14750"/>
    <cellStyle name="Normal 9 2 2 3 3 2 4" xfId="2078"/>
    <cellStyle name="Normal 9 2 2 3 3 2 4 2" xfId="2079"/>
    <cellStyle name="Normal 9 2 2 3 3 2 4 2 2" xfId="14766"/>
    <cellStyle name="Normal 9 2 2 3 3 2 4 3" xfId="2080"/>
    <cellStyle name="Normal 9 2 2 3 3 2 4 3 2" xfId="14767"/>
    <cellStyle name="Normal 9 2 2 3 3 2 4 4" xfId="10341"/>
    <cellStyle name="Normal 9 2 2 3 3 2 4 4 2" xfId="17326"/>
    <cellStyle name="Normal 9 2 2 3 3 2 4 5" xfId="14765"/>
    <cellStyle name="Normal 9 2 2 3 3 2 5" xfId="2081"/>
    <cellStyle name="Normal 9 2 2 3 3 2 5 2" xfId="2082"/>
    <cellStyle name="Normal 9 2 2 3 3 2 5 2 2" xfId="14769"/>
    <cellStyle name="Normal 9 2 2 3 3 2 5 3" xfId="2083"/>
    <cellStyle name="Normal 9 2 2 3 3 2 5 3 2" xfId="14770"/>
    <cellStyle name="Normal 9 2 2 3 3 2 5 4" xfId="10978"/>
    <cellStyle name="Normal 9 2 2 3 3 2 5 4 2" xfId="17956"/>
    <cellStyle name="Normal 9 2 2 3 3 2 5 5" xfId="14768"/>
    <cellStyle name="Normal 9 2 2 3 3 2 6" xfId="2084"/>
    <cellStyle name="Normal 9 2 2 3 3 2 6 2" xfId="2085"/>
    <cellStyle name="Normal 9 2 2 3 3 2 6 2 2" xfId="14772"/>
    <cellStyle name="Normal 9 2 2 3 3 2 6 3" xfId="2086"/>
    <cellStyle name="Normal 9 2 2 3 3 2 6 3 2" xfId="14773"/>
    <cellStyle name="Normal 9 2 2 3 3 2 6 4" xfId="11608"/>
    <cellStyle name="Normal 9 2 2 3 3 2 6 4 2" xfId="18586"/>
    <cellStyle name="Normal 9 2 2 3 3 2 6 5" xfId="14771"/>
    <cellStyle name="Normal 9 2 2 3 3 2 7" xfId="2087"/>
    <cellStyle name="Normal 9 2 2 3 3 2 7 2" xfId="2088"/>
    <cellStyle name="Normal 9 2 2 3 3 2 7 2 2" xfId="14775"/>
    <cellStyle name="Normal 9 2 2 3 3 2 7 3" xfId="2089"/>
    <cellStyle name="Normal 9 2 2 3 3 2 7 3 2" xfId="14776"/>
    <cellStyle name="Normal 9 2 2 3 3 2 7 4" xfId="12238"/>
    <cellStyle name="Normal 9 2 2 3 3 2 7 4 2" xfId="19216"/>
    <cellStyle name="Normal 9 2 2 3 3 2 7 5" xfId="14774"/>
    <cellStyle name="Normal 9 2 2 3 3 2 8" xfId="2090"/>
    <cellStyle name="Normal 9 2 2 3 3 2 8 2" xfId="14777"/>
    <cellStyle name="Normal 9 2 2 3 3 2 9" xfId="2091"/>
    <cellStyle name="Normal 9 2 2 3 3 2 9 2" xfId="14778"/>
    <cellStyle name="Normal 9 2 2 3 3 3" xfId="2092"/>
    <cellStyle name="Normal 9 2 2 3 3 3 10" xfId="14779"/>
    <cellStyle name="Normal 9 2 2 3 3 3 11" xfId="20031"/>
    <cellStyle name="Normal 9 2 2 3 3 3 2" xfId="2093"/>
    <cellStyle name="Normal 9 2 2 3 3 3 2 10" xfId="20032"/>
    <cellStyle name="Normal 9 2 2 3 3 3 2 2" xfId="2094"/>
    <cellStyle name="Normal 9 2 2 3 3 3 2 2 2" xfId="2095"/>
    <cellStyle name="Normal 9 2 2 3 3 3 2 2 2 2" xfId="14782"/>
    <cellStyle name="Normal 9 2 2 3 3 3 2 2 3" xfId="2096"/>
    <cellStyle name="Normal 9 2 2 3 3 3 2 2 3 2" xfId="14783"/>
    <cellStyle name="Normal 9 2 2 3 3 3 2 2 4" xfId="10672"/>
    <cellStyle name="Normal 9 2 2 3 3 3 2 2 4 2" xfId="17657"/>
    <cellStyle name="Normal 9 2 2 3 3 3 2 2 5" xfId="14781"/>
    <cellStyle name="Normal 9 2 2 3 3 3 2 3" xfId="2097"/>
    <cellStyle name="Normal 9 2 2 3 3 3 2 3 2" xfId="2098"/>
    <cellStyle name="Normal 9 2 2 3 3 3 2 3 2 2" xfId="14785"/>
    <cellStyle name="Normal 9 2 2 3 3 3 2 3 3" xfId="2099"/>
    <cellStyle name="Normal 9 2 2 3 3 3 2 3 3 2" xfId="14786"/>
    <cellStyle name="Normal 9 2 2 3 3 3 2 3 4" xfId="11309"/>
    <cellStyle name="Normal 9 2 2 3 3 3 2 3 4 2" xfId="18287"/>
    <cellStyle name="Normal 9 2 2 3 3 3 2 3 5" xfId="14784"/>
    <cellStyle name="Normal 9 2 2 3 3 3 2 4" xfId="2100"/>
    <cellStyle name="Normal 9 2 2 3 3 3 2 4 2" xfId="2101"/>
    <cellStyle name="Normal 9 2 2 3 3 3 2 4 2 2" xfId="14788"/>
    <cellStyle name="Normal 9 2 2 3 3 3 2 4 3" xfId="2102"/>
    <cellStyle name="Normal 9 2 2 3 3 3 2 4 3 2" xfId="14789"/>
    <cellStyle name="Normal 9 2 2 3 3 3 2 4 4" xfId="11939"/>
    <cellStyle name="Normal 9 2 2 3 3 3 2 4 4 2" xfId="18917"/>
    <cellStyle name="Normal 9 2 2 3 3 3 2 4 5" xfId="14787"/>
    <cellStyle name="Normal 9 2 2 3 3 3 2 5" xfId="2103"/>
    <cellStyle name="Normal 9 2 2 3 3 3 2 5 2" xfId="2104"/>
    <cellStyle name="Normal 9 2 2 3 3 3 2 5 2 2" xfId="14791"/>
    <cellStyle name="Normal 9 2 2 3 3 3 2 5 3" xfId="2105"/>
    <cellStyle name="Normal 9 2 2 3 3 3 2 5 3 2" xfId="14792"/>
    <cellStyle name="Normal 9 2 2 3 3 3 2 5 4" xfId="12569"/>
    <cellStyle name="Normal 9 2 2 3 3 3 2 5 4 2" xfId="19547"/>
    <cellStyle name="Normal 9 2 2 3 3 3 2 5 5" xfId="14790"/>
    <cellStyle name="Normal 9 2 2 3 3 3 2 6" xfId="2106"/>
    <cellStyle name="Normal 9 2 2 3 3 3 2 6 2" xfId="14793"/>
    <cellStyle name="Normal 9 2 2 3 3 3 2 7" xfId="2107"/>
    <cellStyle name="Normal 9 2 2 3 3 3 2 7 2" xfId="14794"/>
    <cellStyle name="Normal 9 2 2 3 3 3 2 8" xfId="10143"/>
    <cellStyle name="Normal 9 2 2 3 3 3 2 8 2" xfId="17128"/>
    <cellStyle name="Normal 9 2 2 3 3 3 2 9" xfId="14780"/>
    <cellStyle name="Normal 9 2 2 3 3 3 3" xfId="2108"/>
    <cellStyle name="Normal 9 2 2 3 3 3 3 2" xfId="2109"/>
    <cellStyle name="Normal 9 2 2 3 3 3 3 2 2" xfId="14796"/>
    <cellStyle name="Normal 9 2 2 3 3 3 3 3" xfId="2110"/>
    <cellStyle name="Normal 9 2 2 3 3 3 3 3 2" xfId="14797"/>
    <cellStyle name="Normal 9 2 2 3 3 3 3 4" xfId="10407"/>
    <cellStyle name="Normal 9 2 2 3 3 3 3 4 2" xfId="17392"/>
    <cellStyle name="Normal 9 2 2 3 3 3 3 5" xfId="14795"/>
    <cellStyle name="Normal 9 2 2 3 3 3 4" xfId="2111"/>
    <cellStyle name="Normal 9 2 2 3 3 3 4 2" xfId="2112"/>
    <cellStyle name="Normal 9 2 2 3 3 3 4 2 2" xfId="14799"/>
    <cellStyle name="Normal 9 2 2 3 3 3 4 3" xfId="2113"/>
    <cellStyle name="Normal 9 2 2 3 3 3 4 3 2" xfId="14800"/>
    <cellStyle name="Normal 9 2 2 3 3 3 4 4" xfId="11044"/>
    <cellStyle name="Normal 9 2 2 3 3 3 4 4 2" xfId="18022"/>
    <cellStyle name="Normal 9 2 2 3 3 3 4 5" xfId="14798"/>
    <cellStyle name="Normal 9 2 2 3 3 3 5" xfId="2114"/>
    <cellStyle name="Normal 9 2 2 3 3 3 5 2" xfId="2115"/>
    <cellStyle name="Normal 9 2 2 3 3 3 5 2 2" xfId="14802"/>
    <cellStyle name="Normal 9 2 2 3 3 3 5 3" xfId="2116"/>
    <cellStyle name="Normal 9 2 2 3 3 3 5 3 2" xfId="14803"/>
    <cellStyle name="Normal 9 2 2 3 3 3 5 4" xfId="11674"/>
    <cellStyle name="Normal 9 2 2 3 3 3 5 4 2" xfId="18652"/>
    <cellStyle name="Normal 9 2 2 3 3 3 5 5" xfId="14801"/>
    <cellStyle name="Normal 9 2 2 3 3 3 6" xfId="2117"/>
    <cellStyle name="Normal 9 2 2 3 3 3 6 2" xfId="2118"/>
    <cellStyle name="Normal 9 2 2 3 3 3 6 2 2" xfId="14805"/>
    <cellStyle name="Normal 9 2 2 3 3 3 6 3" xfId="2119"/>
    <cellStyle name="Normal 9 2 2 3 3 3 6 3 2" xfId="14806"/>
    <cellStyle name="Normal 9 2 2 3 3 3 6 4" xfId="12304"/>
    <cellStyle name="Normal 9 2 2 3 3 3 6 4 2" xfId="19282"/>
    <cellStyle name="Normal 9 2 2 3 3 3 6 5" xfId="14804"/>
    <cellStyle name="Normal 9 2 2 3 3 3 7" xfId="2120"/>
    <cellStyle name="Normal 9 2 2 3 3 3 7 2" xfId="14807"/>
    <cellStyle name="Normal 9 2 2 3 3 3 8" xfId="2121"/>
    <cellStyle name="Normal 9 2 2 3 3 3 8 2" xfId="14808"/>
    <cellStyle name="Normal 9 2 2 3 3 3 9" xfId="9877"/>
    <cellStyle name="Normal 9 2 2 3 3 3 9 2" xfId="16863"/>
    <cellStyle name="Normal 9 2 2 3 3 4" xfId="2122"/>
    <cellStyle name="Normal 9 2 2 3 3 4 10" xfId="20033"/>
    <cellStyle name="Normal 9 2 2 3 3 4 2" xfId="2123"/>
    <cellStyle name="Normal 9 2 2 3 3 4 2 2" xfId="2124"/>
    <cellStyle name="Normal 9 2 2 3 3 4 2 2 2" xfId="14811"/>
    <cellStyle name="Normal 9 2 2 3 3 4 2 3" xfId="2125"/>
    <cellStyle name="Normal 9 2 2 3 3 4 2 3 2" xfId="14812"/>
    <cellStyle name="Normal 9 2 2 3 3 4 2 4" xfId="10540"/>
    <cellStyle name="Normal 9 2 2 3 3 4 2 4 2" xfId="17525"/>
    <cellStyle name="Normal 9 2 2 3 3 4 2 5" xfId="14810"/>
    <cellStyle name="Normal 9 2 2 3 3 4 3" xfId="2126"/>
    <cellStyle name="Normal 9 2 2 3 3 4 3 2" xfId="2127"/>
    <cellStyle name="Normal 9 2 2 3 3 4 3 2 2" xfId="14814"/>
    <cellStyle name="Normal 9 2 2 3 3 4 3 3" xfId="2128"/>
    <cellStyle name="Normal 9 2 2 3 3 4 3 3 2" xfId="14815"/>
    <cellStyle name="Normal 9 2 2 3 3 4 3 4" xfId="11177"/>
    <cellStyle name="Normal 9 2 2 3 3 4 3 4 2" xfId="18155"/>
    <cellStyle name="Normal 9 2 2 3 3 4 3 5" xfId="14813"/>
    <cellStyle name="Normal 9 2 2 3 3 4 4" xfId="2129"/>
    <cellStyle name="Normal 9 2 2 3 3 4 4 2" xfId="2130"/>
    <cellStyle name="Normal 9 2 2 3 3 4 4 2 2" xfId="14817"/>
    <cellStyle name="Normal 9 2 2 3 3 4 4 3" xfId="2131"/>
    <cellStyle name="Normal 9 2 2 3 3 4 4 3 2" xfId="14818"/>
    <cellStyle name="Normal 9 2 2 3 3 4 4 4" xfId="11807"/>
    <cellStyle name="Normal 9 2 2 3 3 4 4 4 2" xfId="18785"/>
    <cellStyle name="Normal 9 2 2 3 3 4 4 5" xfId="14816"/>
    <cellStyle name="Normal 9 2 2 3 3 4 5" xfId="2132"/>
    <cellStyle name="Normal 9 2 2 3 3 4 5 2" xfId="2133"/>
    <cellStyle name="Normal 9 2 2 3 3 4 5 2 2" xfId="14820"/>
    <cellStyle name="Normal 9 2 2 3 3 4 5 3" xfId="2134"/>
    <cellStyle name="Normal 9 2 2 3 3 4 5 3 2" xfId="14821"/>
    <cellStyle name="Normal 9 2 2 3 3 4 5 4" xfId="12437"/>
    <cellStyle name="Normal 9 2 2 3 3 4 5 4 2" xfId="19415"/>
    <cellStyle name="Normal 9 2 2 3 3 4 5 5" xfId="14819"/>
    <cellStyle name="Normal 9 2 2 3 3 4 6" xfId="2135"/>
    <cellStyle name="Normal 9 2 2 3 3 4 6 2" xfId="14822"/>
    <cellStyle name="Normal 9 2 2 3 3 4 7" xfId="2136"/>
    <cellStyle name="Normal 9 2 2 3 3 4 7 2" xfId="14823"/>
    <cellStyle name="Normal 9 2 2 3 3 4 8" xfId="10011"/>
    <cellStyle name="Normal 9 2 2 3 3 4 8 2" xfId="16996"/>
    <cellStyle name="Normal 9 2 2 3 3 4 9" xfId="14809"/>
    <cellStyle name="Normal 9 2 2 3 3 5" xfId="2137"/>
    <cellStyle name="Normal 9 2 2 3 3 5 2" xfId="2138"/>
    <cellStyle name="Normal 9 2 2 3 3 5 2 2" xfId="2139"/>
    <cellStyle name="Normal 9 2 2 3 3 5 2 2 2" xfId="14826"/>
    <cellStyle name="Normal 9 2 2 3 3 5 2 3" xfId="2140"/>
    <cellStyle name="Normal 9 2 2 3 3 5 2 3 2" xfId="14827"/>
    <cellStyle name="Normal 9 2 2 3 3 5 2 4" xfId="11444"/>
    <cellStyle name="Normal 9 2 2 3 3 5 2 4 2" xfId="18422"/>
    <cellStyle name="Normal 9 2 2 3 3 5 2 5" xfId="14825"/>
    <cellStyle name="Normal 9 2 2 3 3 5 3" xfId="2141"/>
    <cellStyle name="Normal 9 2 2 3 3 5 3 2" xfId="2142"/>
    <cellStyle name="Normal 9 2 2 3 3 5 3 2 2" xfId="14829"/>
    <cellStyle name="Normal 9 2 2 3 3 5 3 3" xfId="2143"/>
    <cellStyle name="Normal 9 2 2 3 3 5 3 3 2" xfId="14830"/>
    <cellStyle name="Normal 9 2 2 3 3 5 3 4" xfId="12074"/>
    <cellStyle name="Normal 9 2 2 3 3 5 3 4 2" xfId="19052"/>
    <cellStyle name="Normal 9 2 2 3 3 5 3 5" xfId="14828"/>
    <cellStyle name="Normal 9 2 2 3 3 5 4" xfId="2144"/>
    <cellStyle name="Normal 9 2 2 3 3 5 4 2" xfId="2145"/>
    <cellStyle name="Normal 9 2 2 3 3 5 4 2 2" xfId="14832"/>
    <cellStyle name="Normal 9 2 2 3 3 5 4 3" xfId="2146"/>
    <cellStyle name="Normal 9 2 2 3 3 5 4 3 2" xfId="14833"/>
    <cellStyle name="Normal 9 2 2 3 3 5 4 4" xfId="12707"/>
    <cellStyle name="Normal 9 2 2 3 3 5 4 4 2" xfId="19682"/>
    <cellStyle name="Normal 9 2 2 3 3 5 4 5" xfId="14831"/>
    <cellStyle name="Normal 9 2 2 3 3 5 5" xfId="2147"/>
    <cellStyle name="Normal 9 2 2 3 3 5 5 2" xfId="14834"/>
    <cellStyle name="Normal 9 2 2 3 3 5 6" xfId="2148"/>
    <cellStyle name="Normal 9 2 2 3 3 5 6 2" xfId="14835"/>
    <cellStyle name="Normal 9 2 2 3 3 5 7" xfId="10810"/>
    <cellStyle name="Normal 9 2 2 3 3 5 7 2" xfId="17792"/>
    <cellStyle name="Normal 9 2 2 3 3 5 8" xfId="14824"/>
    <cellStyle name="Normal 9 2 2 3 3 5 9" xfId="20034"/>
    <cellStyle name="Normal 9 2 2 3 3 6" xfId="2149"/>
    <cellStyle name="Normal 9 2 2 3 3 6 2" xfId="2150"/>
    <cellStyle name="Normal 9 2 2 3 3 6 2 2" xfId="2151"/>
    <cellStyle name="Normal 9 2 2 3 3 6 2 2 2" xfId="14838"/>
    <cellStyle name="Normal 9 2 2 3 3 6 2 3" xfId="2152"/>
    <cellStyle name="Normal 9 2 2 3 3 6 2 3 2" xfId="14839"/>
    <cellStyle name="Normal 9 2 2 3 3 6 2 4" xfId="12808"/>
    <cellStyle name="Normal 9 2 2 3 3 6 2 4 2" xfId="19783"/>
    <cellStyle name="Normal 9 2 2 3 3 6 2 5" xfId="14837"/>
    <cellStyle name="Normal 9 2 2 3 3 6 3" xfId="2153"/>
    <cellStyle name="Normal 9 2 2 3 3 6 3 2" xfId="14840"/>
    <cellStyle name="Normal 9 2 2 3 3 6 4" xfId="2154"/>
    <cellStyle name="Normal 9 2 2 3 3 6 4 2" xfId="14841"/>
    <cellStyle name="Normal 9 2 2 3 3 6 5" xfId="10275"/>
    <cellStyle name="Normal 9 2 2 3 3 6 5 2" xfId="17260"/>
    <cellStyle name="Normal 9 2 2 3 3 6 6" xfId="14836"/>
    <cellStyle name="Normal 9 2 2 3 3 6 7" xfId="20035"/>
    <cellStyle name="Normal 9 2 2 3 3 7" xfId="2155"/>
    <cellStyle name="Normal 9 2 2 3 3 7 2" xfId="2156"/>
    <cellStyle name="Normal 9 2 2 3 3 7 2 2" xfId="14843"/>
    <cellStyle name="Normal 9 2 2 3 3 7 3" xfId="2157"/>
    <cellStyle name="Normal 9 2 2 3 3 7 3 2" xfId="14844"/>
    <cellStyle name="Normal 9 2 2 3 3 7 4" xfId="10912"/>
    <cellStyle name="Normal 9 2 2 3 3 7 4 2" xfId="17890"/>
    <cellStyle name="Normal 9 2 2 3 3 7 5" xfId="14842"/>
    <cellStyle name="Normal 9 2 2 3 3 8" xfId="2158"/>
    <cellStyle name="Normal 9 2 2 3 3 8 2" xfId="2159"/>
    <cellStyle name="Normal 9 2 2 3 3 8 2 2" xfId="14846"/>
    <cellStyle name="Normal 9 2 2 3 3 8 3" xfId="2160"/>
    <cellStyle name="Normal 9 2 2 3 3 8 3 2" xfId="14847"/>
    <cellStyle name="Normal 9 2 2 3 3 8 4" xfId="11542"/>
    <cellStyle name="Normal 9 2 2 3 3 8 4 2" xfId="18520"/>
    <cellStyle name="Normal 9 2 2 3 3 8 5" xfId="14845"/>
    <cellStyle name="Normal 9 2 2 3 3 9" xfId="2161"/>
    <cellStyle name="Normal 9 2 2 3 3 9 2" xfId="2162"/>
    <cellStyle name="Normal 9 2 2 3 3 9 2 2" xfId="14849"/>
    <cellStyle name="Normal 9 2 2 3 3 9 3" xfId="2163"/>
    <cellStyle name="Normal 9 2 2 3 3 9 3 2" xfId="14850"/>
    <cellStyle name="Normal 9 2 2 3 3 9 4" xfId="12172"/>
    <cellStyle name="Normal 9 2 2 3 3 9 4 2" xfId="19150"/>
    <cellStyle name="Normal 9 2 2 3 3 9 5" xfId="14848"/>
    <cellStyle name="Normal 9 2 2 3 4" xfId="2164"/>
    <cellStyle name="Normal 9 2 2 3 4 10" xfId="2165"/>
    <cellStyle name="Normal 9 2 2 3 4 10 2" xfId="14852"/>
    <cellStyle name="Normal 9 2 2 3 4 11" xfId="9778"/>
    <cellStyle name="Normal 9 2 2 3 4 11 2" xfId="16764"/>
    <cellStyle name="Normal 9 2 2 3 4 12" xfId="14851"/>
    <cellStyle name="Normal 9 2 2 3 4 13" xfId="20036"/>
    <cellStyle name="Normal 9 2 2 3 4 2" xfId="2166"/>
    <cellStyle name="Normal 9 2 2 3 4 2 10" xfId="14853"/>
    <cellStyle name="Normal 9 2 2 3 4 2 11" xfId="20037"/>
    <cellStyle name="Normal 9 2 2 3 4 2 2" xfId="2167"/>
    <cellStyle name="Normal 9 2 2 3 4 2 2 10" xfId="20038"/>
    <cellStyle name="Normal 9 2 2 3 4 2 2 2" xfId="2168"/>
    <cellStyle name="Normal 9 2 2 3 4 2 2 2 2" xfId="2169"/>
    <cellStyle name="Normal 9 2 2 3 4 2 2 2 2 2" xfId="14856"/>
    <cellStyle name="Normal 9 2 2 3 4 2 2 2 3" xfId="2170"/>
    <cellStyle name="Normal 9 2 2 3 4 2 2 2 3 2" xfId="14857"/>
    <cellStyle name="Normal 9 2 2 3 4 2 2 2 4" xfId="10705"/>
    <cellStyle name="Normal 9 2 2 3 4 2 2 2 4 2" xfId="17690"/>
    <cellStyle name="Normal 9 2 2 3 4 2 2 2 5" xfId="14855"/>
    <cellStyle name="Normal 9 2 2 3 4 2 2 3" xfId="2171"/>
    <cellStyle name="Normal 9 2 2 3 4 2 2 3 2" xfId="2172"/>
    <cellStyle name="Normal 9 2 2 3 4 2 2 3 2 2" xfId="14859"/>
    <cellStyle name="Normal 9 2 2 3 4 2 2 3 3" xfId="2173"/>
    <cellStyle name="Normal 9 2 2 3 4 2 2 3 3 2" xfId="14860"/>
    <cellStyle name="Normal 9 2 2 3 4 2 2 3 4" xfId="11342"/>
    <cellStyle name="Normal 9 2 2 3 4 2 2 3 4 2" xfId="18320"/>
    <cellStyle name="Normal 9 2 2 3 4 2 2 3 5" xfId="14858"/>
    <cellStyle name="Normal 9 2 2 3 4 2 2 4" xfId="2174"/>
    <cellStyle name="Normal 9 2 2 3 4 2 2 4 2" xfId="2175"/>
    <cellStyle name="Normal 9 2 2 3 4 2 2 4 2 2" xfId="14862"/>
    <cellStyle name="Normal 9 2 2 3 4 2 2 4 3" xfId="2176"/>
    <cellStyle name="Normal 9 2 2 3 4 2 2 4 3 2" xfId="14863"/>
    <cellStyle name="Normal 9 2 2 3 4 2 2 4 4" xfId="11972"/>
    <cellStyle name="Normal 9 2 2 3 4 2 2 4 4 2" xfId="18950"/>
    <cellStyle name="Normal 9 2 2 3 4 2 2 4 5" xfId="14861"/>
    <cellStyle name="Normal 9 2 2 3 4 2 2 5" xfId="2177"/>
    <cellStyle name="Normal 9 2 2 3 4 2 2 5 2" xfId="2178"/>
    <cellStyle name="Normal 9 2 2 3 4 2 2 5 2 2" xfId="14865"/>
    <cellStyle name="Normal 9 2 2 3 4 2 2 5 3" xfId="2179"/>
    <cellStyle name="Normal 9 2 2 3 4 2 2 5 3 2" xfId="14866"/>
    <cellStyle name="Normal 9 2 2 3 4 2 2 5 4" xfId="12602"/>
    <cellStyle name="Normal 9 2 2 3 4 2 2 5 4 2" xfId="19580"/>
    <cellStyle name="Normal 9 2 2 3 4 2 2 5 5" xfId="14864"/>
    <cellStyle name="Normal 9 2 2 3 4 2 2 6" xfId="2180"/>
    <cellStyle name="Normal 9 2 2 3 4 2 2 6 2" xfId="14867"/>
    <cellStyle name="Normal 9 2 2 3 4 2 2 7" xfId="2181"/>
    <cellStyle name="Normal 9 2 2 3 4 2 2 7 2" xfId="14868"/>
    <cellStyle name="Normal 9 2 2 3 4 2 2 8" xfId="10176"/>
    <cellStyle name="Normal 9 2 2 3 4 2 2 8 2" xfId="17161"/>
    <cellStyle name="Normal 9 2 2 3 4 2 2 9" xfId="14854"/>
    <cellStyle name="Normal 9 2 2 3 4 2 3" xfId="2182"/>
    <cellStyle name="Normal 9 2 2 3 4 2 3 2" xfId="2183"/>
    <cellStyle name="Normal 9 2 2 3 4 2 3 2 2" xfId="14870"/>
    <cellStyle name="Normal 9 2 2 3 4 2 3 3" xfId="2184"/>
    <cellStyle name="Normal 9 2 2 3 4 2 3 3 2" xfId="14871"/>
    <cellStyle name="Normal 9 2 2 3 4 2 3 4" xfId="10440"/>
    <cellStyle name="Normal 9 2 2 3 4 2 3 4 2" xfId="17425"/>
    <cellStyle name="Normal 9 2 2 3 4 2 3 5" xfId="14869"/>
    <cellStyle name="Normal 9 2 2 3 4 2 4" xfId="2185"/>
    <cellStyle name="Normal 9 2 2 3 4 2 4 2" xfId="2186"/>
    <cellStyle name="Normal 9 2 2 3 4 2 4 2 2" xfId="14873"/>
    <cellStyle name="Normal 9 2 2 3 4 2 4 3" xfId="2187"/>
    <cellStyle name="Normal 9 2 2 3 4 2 4 3 2" xfId="14874"/>
    <cellStyle name="Normal 9 2 2 3 4 2 4 4" xfId="11077"/>
    <cellStyle name="Normal 9 2 2 3 4 2 4 4 2" xfId="18055"/>
    <cellStyle name="Normal 9 2 2 3 4 2 4 5" xfId="14872"/>
    <cellStyle name="Normal 9 2 2 3 4 2 5" xfId="2188"/>
    <cellStyle name="Normal 9 2 2 3 4 2 5 2" xfId="2189"/>
    <cellStyle name="Normal 9 2 2 3 4 2 5 2 2" xfId="14876"/>
    <cellStyle name="Normal 9 2 2 3 4 2 5 3" xfId="2190"/>
    <cellStyle name="Normal 9 2 2 3 4 2 5 3 2" xfId="14877"/>
    <cellStyle name="Normal 9 2 2 3 4 2 5 4" xfId="11707"/>
    <cellStyle name="Normal 9 2 2 3 4 2 5 4 2" xfId="18685"/>
    <cellStyle name="Normal 9 2 2 3 4 2 5 5" xfId="14875"/>
    <cellStyle name="Normal 9 2 2 3 4 2 6" xfId="2191"/>
    <cellStyle name="Normal 9 2 2 3 4 2 6 2" xfId="2192"/>
    <cellStyle name="Normal 9 2 2 3 4 2 6 2 2" xfId="14879"/>
    <cellStyle name="Normal 9 2 2 3 4 2 6 3" xfId="2193"/>
    <cellStyle name="Normal 9 2 2 3 4 2 6 3 2" xfId="14880"/>
    <cellStyle name="Normal 9 2 2 3 4 2 6 4" xfId="12337"/>
    <cellStyle name="Normal 9 2 2 3 4 2 6 4 2" xfId="19315"/>
    <cellStyle name="Normal 9 2 2 3 4 2 6 5" xfId="14878"/>
    <cellStyle name="Normal 9 2 2 3 4 2 7" xfId="2194"/>
    <cellStyle name="Normal 9 2 2 3 4 2 7 2" xfId="14881"/>
    <cellStyle name="Normal 9 2 2 3 4 2 8" xfId="2195"/>
    <cellStyle name="Normal 9 2 2 3 4 2 8 2" xfId="14882"/>
    <cellStyle name="Normal 9 2 2 3 4 2 9" xfId="9910"/>
    <cellStyle name="Normal 9 2 2 3 4 2 9 2" xfId="16896"/>
    <cellStyle name="Normal 9 2 2 3 4 3" xfId="2196"/>
    <cellStyle name="Normal 9 2 2 3 4 3 10" xfId="20039"/>
    <cellStyle name="Normal 9 2 2 3 4 3 2" xfId="2197"/>
    <cellStyle name="Normal 9 2 2 3 4 3 2 2" xfId="2198"/>
    <cellStyle name="Normal 9 2 2 3 4 3 2 2 2" xfId="14885"/>
    <cellStyle name="Normal 9 2 2 3 4 3 2 3" xfId="2199"/>
    <cellStyle name="Normal 9 2 2 3 4 3 2 3 2" xfId="14886"/>
    <cellStyle name="Normal 9 2 2 3 4 3 2 4" xfId="10573"/>
    <cellStyle name="Normal 9 2 2 3 4 3 2 4 2" xfId="17558"/>
    <cellStyle name="Normal 9 2 2 3 4 3 2 5" xfId="14884"/>
    <cellStyle name="Normal 9 2 2 3 4 3 3" xfId="2200"/>
    <cellStyle name="Normal 9 2 2 3 4 3 3 2" xfId="2201"/>
    <cellStyle name="Normal 9 2 2 3 4 3 3 2 2" xfId="14888"/>
    <cellStyle name="Normal 9 2 2 3 4 3 3 3" xfId="2202"/>
    <cellStyle name="Normal 9 2 2 3 4 3 3 3 2" xfId="14889"/>
    <cellStyle name="Normal 9 2 2 3 4 3 3 4" xfId="11210"/>
    <cellStyle name="Normal 9 2 2 3 4 3 3 4 2" xfId="18188"/>
    <cellStyle name="Normal 9 2 2 3 4 3 3 5" xfId="14887"/>
    <cellStyle name="Normal 9 2 2 3 4 3 4" xfId="2203"/>
    <cellStyle name="Normal 9 2 2 3 4 3 4 2" xfId="2204"/>
    <cellStyle name="Normal 9 2 2 3 4 3 4 2 2" xfId="14891"/>
    <cellStyle name="Normal 9 2 2 3 4 3 4 3" xfId="2205"/>
    <cellStyle name="Normal 9 2 2 3 4 3 4 3 2" xfId="14892"/>
    <cellStyle name="Normal 9 2 2 3 4 3 4 4" xfId="11840"/>
    <cellStyle name="Normal 9 2 2 3 4 3 4 4 2" xfId="18818"/>
    <cellStyle name="Normal 9 2 2 3 4 3 4 5" xfId="14890"/>
    <cellStyle name="Normal 9 2 2 3 4 3 5" xfId="2206"/>
    <cellStyle name="Normal 9 2 2 3 4 3 5 2" xfId="2207"/>
    <cellStyle name="Normal 9 2 2 3 4 3 5 2 2" xfId="14894"/>
    <cellStyle name="Normal 9 2 2 3 4 3 5 3" xfId="2208"/>
    <cellStyle name="Normal 9 2 2 3 4 3 5 3 2" xfId="14895"/>
    <cellStyle name="Normal 9 2 2 3 4 3 5 4" xfId="12470"/>
    <cellStyle name="Normal 9 2 2 3 4 3 5 4 2" xfId="19448"/>
    <cellStyle name="Normal 9 2 2 3 4 3 5 5" xfId="14893"/>
    <cellStyle name="Normal 9 2 2 3 4 3 6" xfId="2209"/>
    <cellStyle name="Normal 9 2 2 3 4 3 6 2" xfId="14896"/>
    <cellStyle name="Normal 9 2 2 3 4 3 7" xfId="2210"/>
    <cellStyle name="Normal 9 2 2 3 4 3 7 2" xfId="14897"/>
    <cellStyle name="Normal 9 2 2 3 4 3 8" xfId="10044"/>
    <cellStyle name="Normal 9 2 2 3 4 3 8 2" xfId="17029"/>
    <cellStyle name="Normal 9 2 2 3 4 3 9" xfId="14883"/>
    <cellStyle name="Normal 9 2 2 3 4 4" xfId="2211"/>
    <cellStyle name="Normal 9 2 2 3 4 4 2" xfId="2212"/>
    <cellStyle name="Normal 9 2 2 3 4 4 2 2" xfId="2213"/>
    <cellStyle name="Normal 9 2 2 3 4 4 2 2 2" xfId="14900"/>
    <cellStyle name="Normal 9 2 2 3 4 4 2 3" xfId="2214"/>
    <cellStyle name="Normal 9 2 2 3 4 4 2 3 2" xfId="14901"/>
    <cellStyle name="Normal 9 2 2 3 4 4 2 4" xfId="11445"/>
    <cellStyle name="Normal 9 2 2 3 4 4 2 4 2" xfId="18423"/>
    <cellStyle name="Normal 9 2 2 3 4 4 2 5" xfId="14899"/>
    <cellStyle name="Normal 9 2 2 3 4 4 3" xfId="2215"/>
    <cellStyle name="Normal 9 2 2 3 4 4 3 2" xfId="2216"/>
    <cellStyle name="Normal 9 2 2 3 4 4 3 2 2" xfId="14903"/>
    <cellStyle name="Normal 9 2 2 3 4 4 3 3" xfId="2217"/>
    <cellStyle name="Normal 9 2 2 3 4 4 3 3 2" xfId="14904"/>
    <cellStyle name="Normal 9 2 2 3 4 4 3 4" xfId="12075"/>
    <cellStyle name="Normal 9 2 2 3 4 4 3 4 2" xfId="19053"/>
    <cellStyle name="Normal 9 2 2 3 4 4 3 5" xfId="14902"/>
    <cellStyle name="Normal 9 2 2 3 4 4 4" xfId="2218"/>
    <cellStyle name="Normal 9 2 2 3 4 4 4 2" xfId="2219"/>
    <cellStyle name="Normal 9 2 2 3 4 4 4 2 2" xfId="14906"/>
    <cellStyle name="Normal 9 2 2 3 4 4 4 3" xfId="2220"/>
    <cellStyle name="Normal 9 2 2 3 4 4 4 3 2" xfId="14907"/>
    <cellStyle name="Normal 9 2 2 3 4 4 4 4" xfId="12708"/>
    <cellStyle name="Normal 9 2 2 3 4 4 4 4 2" xfId="19683"/>
    <cellStyle name="Normal 9 2 2 3 4 4 4 5" xfId="14905"/>
    <cellStyle name="Normal 9 2 2 3 4 4 5" xfId="2221"/>
    <cellStyle name="Normal 9 2 2 3 4 4 5 2" xfId="14908"/>
    <cellStyle name="Normal 9 2 2 3 4 4 6" xfId="2222"/>
    <cellStyle name="Normal 9 2 2 3 4 4 6 2" xfId="14909"/>
    <cellStyle name="Normal 9 2 2 3 4 4 7" xfId="10811"/>
    <cellStyle name="Normal 9 2 2 3 4 4 7 2" xfId="17793"/>
    <cellStyle name="Normal 9 2 2 3 4 4 8" xfId="14898"/>
    <cellStyle name="Normal 9 2 2 3 4 4 9" xfId="20040"/>
    <cellStyle name="Normal 9 2 2 3 4 5" xfId="2223"/>
    <cellStyle name="Normal 9 2 2 3 4 5 2" xfId="2224"/>
    <cellStyle name="Normal 9 2 2 3 4 5 2 2" xfId="2225"/>
    <cellStyle name="Normal 9 2 2 3 4 5 2 2 2" xfId="14912"/>
    <cellStyle name="Normal 9 2 2 3 4 5 2 3" xfId="2226"/>
    <cellStyle name="Normal 9 2 2 3 4 5 2 3 2" xfId="14913"/>
    <cellStyle name="Normal 9 2 2 3 4 5 2 4" xfId="12809"/>
    <cellStyle name="Normal 9 2 2 3 4 5 2 4 2" xfId="19784"/>
    <cellStyle name="Normal 9 2 2 3 4 5 2 5" xfId="14911"/>
    <cellStyle name="Normal 9 2 2 3 4 5 3" xfId="2227"/>
    <cellStyle name="Normal 9 2 2 3 4 5 3 2" xfId="14914"/>
    <cellStyle name="Normal 9 2 2 3 4 5 4" xfId="2228"/>
    <cellStyle name="Normal 9 2 2 3 4 5 4 2" xfId="14915"/>
    <cellStyle name="Normal 9 2 2 3 4 5 5" xfId="10308"/>
    <cellStyle name="Normal 9 2 2 3 4 5 5 2" xfId="17293"/>
    <cellStyle name="Normal 9 2 2 3 4 5 6" xfId="14910"/>
    <cellStyle name="Normal 9 2 2 3 4 5 7" xfId="20041"/>
    <cellStyle name="Normal 9 2 2 3 4 6" xfId="2229"/>
    <cellStyle name="Normal 9 2 2 3 4 6 2" xfId="2230"/>
    <cellStyle name="Normal 9 2 2 3 4 6 2 2" xfId="14917"/>
    <cellStyle name="Normal 9 2 2 3 4 6 3" xfId="2231"/>
    <cellStyle name="Normal 9 2 2 3 4 6 3 2" xfId="14918"/>
    <cellStyle name="Normal 9 2 2 3 4 6 4" xfId="10945"/>
    <cellStyle name="Normal 9 2 2 3 4 6 4 2" xfId="17923"/>
    <cellStyle name="Normal 9 2 2 3 4 6 5" xfId="14916"/>
    <cellStyle name="Normal 9 2 2 3 4 7" xfId="2232"/>
    <cellStyle name="Normal 9 2 2 3 4 7 2" xfId="2233"/>
    <cellStyle name="Normal 9 2 2 3 4 7 2 2" xfId="14920"/>
    <cellStyle name="Normal 9 2 2 3 4 7 3" xfId="2234"/>
    <cellStyle name="Normal 9 2 2 3 4 7 3 2" xfId="14921"/>
    <cellStyle name="Normal 9 2 2 3 4 7 4" xfId="11575"/>
    <cellStyle name="Normal 9 2 2 3 4 7 4 2" xfId="18553"/>
    <cellStyle name="Normal 9 2 2 3 4 7 5" xfId="14919"/>
    <cellStyle name="Normal 9 2 2 3 4 8" xfId="2235"/>
    <cellStyle name="Normal 9 2 2 3 4 8 2" xfId="2236"/>
    <cellStyle name="Normal 9 2 2 3 4 8 2 2" xfId="14923"/>
    <cellStyle name="Normal 9 2 2 3 4 8 3" xfId="2237"/>
    <cellStyle name="Normal 9 2 2 3 4 8 3 2" xfId="14924"/>
    <cellStyle name="Normal 9 2 2 3 4 8 4" xfId="12205"/>
    <cellStyle name="Normal 9 2 2 3 4 8 4 2" xfId="19183"/>
    <cellStyle name="Normal 9 2 2 3 4 8 5" xfId="14922"/>
    <cellStyle name="Normal 9 2 2 3 4 9" xfId="2238"/>
    <cellStyle name="Normal 9 2 2 3 4 9 2" xfId="14925"/>
    <cellStyle name="Normal 9 2 2 3 5" xfId="2239"/>
    <cellStyle name="Normal 9 2 2 3 5 10" xfId="14926"/>
    <cellStyle name="Normal 9 2 2 3 5 11" xfId="20042"/>
    <cellStyle name="Normal 9 2 2 3 5 2" xfId="2240"/>
    <cellStyle name="Normal 9 2 2 3 5 2 10" xfId="20043"/>
    <cellStyle name="Normal 9 2 2 3 5 2 2" xfId="2241"/>
    <cellStyle name="Normal 9 2 2 3 5 2 2 2" xfId="2242"/>
    <cellStyle name="Normal 9 2 2 3 5 2 2 2 2" xfId="14929"/>
    <cellStyle name="Normal 9 2 2 3 5 2 2 3" xfId="2243"/>
    <cellStyle name="Normal 9 2 2 3 5 2 2 3 2" xfId="14930"/>
    <cellStyle name="Normal 9 2 2 3 5 2 2 4" xfId="10639"/>
    <cellStyle name="Normal 9 2 2 3 5 2 2 4 2" xfId="17624"/>
    <cellStyle name="Normal 9 2 2 3 5 2 2 5" xfId="14928"/>
    <cellStyle name="Normal 9 2 2 3 5 2 3" xfId="2244"/>
    <cellStyle name="Normal 9 2 2 3 5 2 3 2" xfId="2245"/>
    <cellStyle name="Normal 9 2 2 3 5 2 3 2 2" xfId="14932"/>
    <cellStyle name="Normal 9 2 2 3 5 2 3 3" xfId="2246"/>
    <cellStyle name="Normal 9 2 2 3 5 2 3 3 2" xfId="14933"/>
    <cellStyle name="Normal 9 2 2 3 5 2 3 4" xfId="11276"/>
    <cellStyle name="Normal 9 2 2 3 5 2 3 4 2" xfId="18254"/>
    <cellStyle name="Normal 9 2 2 3 5 2 3 5" xfId="14931"/>
    <cellStyle name="Normal 9 2 2 3 5 2 4" xfId="2247"/>
    <cellStyle name="Normal 9 2 2 3 5 2 4 2" xfId="2248"/>
    <cellStyle name="Normal 9 2 2 3 5 2 4 2 2" xfId="14935"/>
    <cellStyle name="Normal 9 2 2 3 5 2 4 3" xfId="2249"/>
    <cellStyle name="Normal 9 2 2 3 5 2 4 3 2" xfId="14936"/>
    <cellStyle name="Normal 9 2 2 3 5 2 4 4" xfId="11906"/>
    <cellStyle name="Normal 9 2 2 3 5 2 4 4 2" xfId="18884"/>
    <cellStyle name="Normal 9 2 2 3 5 2 4 5" xfId="14934"/>
    <cellStyle name="Normal 9 2 2 3 5 2 5" xfId="2250"/>
    <cellStyle name="Normal 9 2 2 3 5 2 5 2" xfId="2251"/>
    <cellStyle name="Normal 9 2 2 3 5 2 5 2 2" xfId="14938"/>
    <cellStyle name="Normal 9 2 2 3 5 2 5 3" xfId="2252"/>
    <cellStyle name="Normal 9 2 2 3 5 2 5 3 2" xfId="14939"/>
    <cellStyle name="Normal 9 2 2 3 5 2 5 4" xfId="12536"/>
    <cellStyle name="Normal 9 2 2 3 5 2 5 4 2" xfId="19514"/>
    <cellStyle name="Normal 9 2 2 3 5 2 5 5" xfId="14937"/>
    <cellStyle name="Normal 9 2 2 3 5 2 6" xfId="2253"/>
    <cellStyle name="Normal 9 2 2 3 5 2 6 2" xfId="14940"/>
    <cellStyle name="Normal 9 2 2 3 5 2 7" xfId="2254"/>
    <cellStyle name="Normal 9 2 2 3 5 2 7 2" xfId="14941"/>
    <cellStyle name="Normal 9 2 2 3 5 2 8" xfId="10110"/>
    <cellStyle name="Normal 9 2 2 3 5 2 8 2" xfId="17095"/>
    <cellStyle name="Normal 9 2 2 3 5 2 9" xfId="14927"/>
    <cellStyle name="Normal 9 2 2 3 5 3" xfId="2255"/>
    <cellStyle name="Normal 9 2 2 3 5 3 2" xfId="2256"/>
    <cellStyle name="Normal 9 2 2 3 5 3 2 2" xfId="14943"/>
    <cellStyle name="Normal 9 2 2 3 5 3 3" xfId="2257"/>
    <cellStyle name="Normal 9 2 2 3 5 3 3 2" xfId="14944"/>
    <cellStyle name="Normal 9 2 2 3 5 3 4" xfId="10374"/>
    <cellStyle name="Normal 9 2 2 3 5 3 4 2" xfId="17359"/>
    <cellStyle name="Normal 9 2 2 3 5 3 5" xfId="14942"/>
    <cellStyle name="Normal 9 2 2 3 5 4" xfId="2258"/>
    <cellStyle name="Normal 9 2 2 3 5 4 2" xfId="2259"/>
    <cellStyle name="Normal 9 2 2 3 5 4 2 2" xfId="14946"/>
    <cellStyle name="Normal 9 2 2 3 5 4 3" xfId="2260"/>
    <cellStyle name="Normal 9 2 2 3 5 4 3 2" xfId="14947"/>
    <cellStyle name="Normal 9 2 2 3 5 4 4" xfId="11011"/>
    <cellStyle name="Normal 9 2 2 3 5 4 4 2" xfId="17989"/>
    <cellStyle name="Normal 9 2 2 3 5 4 5" xfId="14945"/>
    <cellStyle name="Normal 9 2 2 3 5 5" xfId="2261"/>
    <cellStyle name="Normal 9 2 2 3 5 5 2" xfId="2262"/>
    <cellStyle name="Normal 9 2 2 3 5 5 2 2" xfId="14949"/>
    <cellStyle name="Normal 9 2 2 3 5 5 3" xfId="2263"/>
    <cellStyle name="Normal 9 2 2 3 5 5 3 2" xfId="14950"/>
    <cellStyle name="Normal 9 2 2 3 5 5 4" xfId="11641"/>
    <cellStyle name="Normal 9 2 2 3 5 5 4 2" xfId="18619"/>
    <cellStyle name="Normal 9 2 2 3 5 5 5" xfId="14948"/>
    <cellStyle name="Normal 9 2 2 3 5 6" xfId="2264"/>
    <cellStyle name="Normal 9 2 2 3 5 6 2" xfId="2265"/>
    <cellStyle name="Normal 9 2 2 3 5 6 2 2" xfId="14952"/>
    <cellStyle name="Normal 9 2 2 3 5 6 3" xfId="2266"/>
    <cellStyle name="Normal 9 2 2 3 5 6 3 2" xfId="14953"/>
    <cellStyle name="Normal 9 2 2 3 5 6 4" xfId="12271"/>
    <cellStyle name="Normal 9 2 2 3 5 6 4 2" xfId="19249"/>
    <cellStyle name="Normal 9 2 2 3 5 6 5" xfId="14951"/>
    <cellStyle name="Normal 9 2 2 3 5 7" xfId="2267"/>
    <cellStyle name="Normal 9 2 2 3 5 7 2" xfId="14954"/>
    <cellStyle name="Normal 9 2 2 3 5 8" xfId="2268"/>
    <cellStyle name="Normal 9 2 2 3 5 8 2" xfId="14955"/>
    <cellStyle name="Normal 9 2 2 3 5 9" xfId="9844"/>
    <cellStyle name="Normal 9 2 2 3 5 9 2" xfId="16830"/>
    <cellStyle name="Normal 9 2 2 3 6" xfId="2269"/>
    <cellStyle name="Normal 9 2 2 3 6 10" xfId="20044"/>
    <cellStyle name="Normal 9 2 2 3 6 2" xfId="2270"/>
    <cellStyle name="Normal 9 2 2 3 6 2 2" xfId="2271"/>
    <cellStyle name="Normal 9 2 2 3 6 2 2 2" xfId="14958"/>
    <cellStyle name="Normal 9 2 2 3 6 2 3" xfId="2272"/>
    <cellStyle name="Normal 9 2 2 3 6 2 3 2" xfId="14959"/>
    <cellStyle name="Normal 9 2 2 3 6 2 4" xfId="10507"/>
    <cellStyle name="Normal 9 2 2 3 6 2 4 2" xfId="17492"/>
    <cellStyle name="Normal 9 2 2 3 6 2 5" xfId="14957"/>
    <cellStyle name="Normal 9 2 2 3 6 3" xfId="2273"/>
    <cellStyle name="Normal 9 2 2 3 6 3 2" xfId="2274"/>
    <cellStyle name="Normal 9 2 2 3 6 3 2 2" xfId="14961"/>
    <cellStyle name="Normal 9 2 2 3 6 3 3" xfId="2275"/>
    <cellStyle name="Normal 9 2 2 3 6 3 3 2" xfId="14962"/>
    <cellStyle name="Normal 9 2 2 3 6 3 4" xfId="11144"/>
    <cellStyle name="Normal 9 2 2 3 6 3 4 2" xfId="18122"/>
    <cellStyle name="Normal 9 2 2 3 6 3 5" xfId="14960"/>
    <cellStyle name="Normal 9 2 2 3 6 4" xfId="2276"/>
    <cellStyle name="Normal 9 2 2 3 6 4 2" xfId="2277"/>
    <cellStyle name="Normal 9 2 2 3 6 4 2 2" xfId="14964"/>
    <cellStyle name="Normal 9 2 2 3 6 4 3" xfId="2278"/>
    <cellStyle name="Normal 9 2 2 3 6 4 3 2" xfId="14965"/>
    <cellStyle name="Normal 9 2 2 3 6 4 4" xfId="11774"/>
    <cellStyle name="Normal 9 2 2 3 6 4 4 2" xfId="18752"/>
    <cellStyle name="Normal 9 2 2 3 6 4 5" xfId="14963"/>
    <cellStyle name="Normal 9 2 2 3 6 5" xfId="2279"/>
    <cellStyle name="Normal 9 2 2 3 6 5 2" xfId="2280"/>
    <cellStyle name="Normal 9 2 2 3 6 5 2 2" xfId="14967"/>
    <cellStyle name="Normal 9 2 2 3 6 5 3" xfId="2281"/>
    <cellStyle name="Normal 9 2 2 3 6 5 3 2" xfId="14968"/>
    <cellStyle name="Normal 9 2 2 3 6 5 4" xfId="12404"/>
    <cellStyle name="Normal 9 2 2 3 6 5 4 2" xfId="19382"/>
    <cellStyle name="Normal 9 2 2 3 6 5 5" xfId="14966"/>
    <cellStyle name="Normal 9 2 2 3 6 6" xfId="2282"/>
    <cellStyle name="Normal 9 2 2 3 6 6 2" xfId="14969"/>
    <cellStyle name="Normal 9 2 2 3 6 7" xfId="2283"/>
    <cellStyle name="Normal 9 2 2 3 6 7 2" xfId="14970"/>
    <cellStyle name="Normal 9 2 2 3 6 8" xfId="9978"/>
    <cellStyle name="Normal 9 2 2 3 6 8 2" xfId="16963"/>
    <cellStyle name="Normal 9 2 2 3 6 9" xfId="14956"/>
    <cellStyle name="Normal 9 2 2 3 7" xfId="2284"/>
    <cellStyle name="Normal 9 2 2 3 7 2" xfId="2285"/>
    <cellStyle name="Normal 9 2 2 3 7 2 2" xfId="2286"/>
    <cellStyle name="Normal 9 2 2 3 7 2 2 2" xfId="14973"/>
    <cellStyle name="Normal 9 2 2 3 7 2 3" xfId="2287"/>
    <cellStyle name="Normal 9 2 2 3 7 2 3 2" xfId="14974"/>
    <cellStyle name="Normal 9 2 2 3 7 2 4" xfId="11408"/>
    <cellStyle name="Normal 9 2 2 3 7 2 4 2" xfId="18386"/>
    <cellStyle name="Normal 9 2 2 3 7 2 5" xfId="14972"/>
    <cellStyle name="Normal 9 2 2 3 7 3" xfId="2288"/>
    <cellStyle name="Normal 9 2 2 3 7 3 2" xfId="2289"/>
    <cellStyle name="Normal 9 2 2 3 7 3 2 2" xfId="14976"/>
    <cellStyle name="Normal 9 2 2 3 7 3 3" xfId="2290"/>
    <cellStyle name="Normal 9 2 2 3 7 3 3 2" xfId="14977"/>
    <cellStyle name="Normal 9 2 2 3 7 3 4" xfId="12038"/>
    <cellStyle name="Normal 9 2 2 3 7 3 4 2" xfId="19016"/>
    <cellStyle name="Normal 9 2 2 3 7 3 5" xfId="14975"/>
    <cellStyle name="Normal 9 2 2 3 7 4" xfId="2291"/>
    <cellStyle name="Normal 9 2 2 3 7 4 2" xfId="2292"/>
    <cellStyle name="Normal 9 2 2 3 7 4 2 2" xfId="14979"/>
    <cellStyle name="Normal 9 2 2 3 7 4 3" xfId="2293"/>
    <cellStyle name="Normal 9 2 2 3 7 4 3 2" xfId="14980"/>
    <cellStyle name="Normal 9 2 2 3 7 4 4" xfId="12668"/>
    <cellStyle name="Normal 9 2 2 3 7 4 4 2" xfId="19646"/>
    <cellStyle name="Normal 9 2 2 3 7 4 5" xfId="14978"/>
    <cellStyle name="Normal 9 2 2 3 7 5" xfId="2294"/>
    <cellStyle name="Normal 9 2 2 3 7 5 2" xfId="14981"/>
    <cellStyle name="Normal 9 2 2 3 7 6" xfId="2295"/>
    <cellStyle name="Normal 9 2 2 3 7 6 2" xfId="14982"/>
    <cellStyle name="Normal 9 2 2 3 7 7" xfId="10771"/>
    <cellStyle name="Normal 9 2 2 3 7 7 2" xfId="17756"/>
    <cellStyle name="Normal 9 2 2 3 7 8" xfId="14971"/>
    <cellStyle name="Normal 9 2 2 3 7 9" xfId="20045"/>
    <cellStyle name="Normal 9 2 2 3 8" xfId="2296"/>
    <cellStyle name="Normal 9 2 2 3 8 2" xfId="2297"/>
    <cellStyle name="Normal 9 2 2 3 8 2 2" xfId="2298"/>
    <cellStyle name="Normal 9 2 2 3 8 2 2 2" xfId="14985"/>
    <cellStyle name="Normal 9 2 2 3 8 2 3" xfId="2299"/>
    <cellStyle name="Normal 9 2 2 3 8 2 3 2" xfId="14986"/>
    <cellStyle name="Normal 9 2 2 3 8 2 4" xfId="12772"/>
    <cellStyle name="Normal 9 2 2 3 8 2 4 2" xfId="19747"/>
    <cellStyle name="Normal 9 2 2 3 8 2 5" xfId="14984"/>
    <cellStyle name="Normal 9 2 2 3 8 3" xfId="2300"/>
    <cellStyle name="Normal 9 2 2 3 8 3 2" xfId="14987"/>
    <cellStyle name="Normal 9 2 2 3 8 4" xfId="2301"/>
    <cellStyle name="Normal 9 2 2 3 8 4 2" xfId="14988"/>
    <cellStyle name="Normal 9 2 2 3 8 5" xfId="10242"/>
    <cellStyle name="Normal 9 2 2 3 8 5 2" xfId="17227"/>
    <cellStyle name="Normal 9 2 2 3 8 6" xfId="14983"/>
    <cellStyle name="Normal 9 2 2 3 8 7" xfId="20046"/>
    <cellStyle name="Normal 9 2 2 3 9" xfId="2302"/>
    <cellStyle name="Normal 9 2 2 3 9 2" xfId="2303"/>
    <cellStyle name="Normal 9 2 2 3 9 2 2" xfId="14990"/>
    <cellStyle name="Normal 9 2 2 3 9 3" xfId="2304"/>
    <cellStyle name="Normal 9 2 2 3 9 3 2" xfId="14991"/>
    <cellStyle name="Normal 9 2 2 3 9 4" xfId="10879"/>
    <cellStyle name="Normal 9 2 2 3 9 4 2" xfId="17857"/>
    <cellStyle name="Normal 9 2 2 3 9 5" xfId="14989"/>
    <cellStyle name="Normal 9 2 2 4" xfId="2305"/>
    <cellStyle name="Normal 9 2 2 4 10" xfId="2306"/>
    <cellStyle name="Normal 9 2 2 4 10 2" xfId="2307"/>
    <cellStyle name="Normal 9 2 2 4 10 2 2" xfId="14994"/>
    <cellStyle name="Normal 9 2 2 4 10 3" xfId="2308"/>
    <cellStyle name="Normal 9 2 2 4 10 3 2" xfId="14995"/>
    <cellStyle name="Normal 9 2 2 4 10 4" xfId="12148"/>
    <cellStyle name="Normal 9 2 2 4 10 4 2" xfId="19126"/>
    <cellStyle name="Normal 9 2 2 4 10 5" xfId="14993"/>
    <cellStyle name="Normal 9 2 2 4 11" xfId="2309"/>
    <cellStyle name="Normal 9 2 2 4 11 2" xfId="14996"/>
    <cellStyle name="Normal 9 2 2 4 12" xfId="2310"/>
    <cellStyle name="Normal 9 2 2 4 12 2" xfId="14997"/>
    <cellStyle name="Normal 9 2 2 4 13" xfId="9720"/>
    <cellStyle name="Normal 9 2 2 4 13 2" xfId="16707"/>
    <cellStyle name="Normal 9 2 2 4 14" xfId="14992"/>
    <cellStyle name="Normal 9 2 2 4 15" xfId="20047"/>
    <cellStyle name="Normal 9 2 2 4 2" xfId="2311"/>
    <cellStyle name="Normal 9 2 2 4 2 10" xfId="2312"/>
    <cellStyle name="Normal 9 2 2 4 2 10 2" xfId="14999"/>
    <cellStyle name="Normal 9 2 2 4 2 11" xfId="2313"/>
    <cellStyle name="Normal 9 2 2 4 2 11 2" xfId="15000"/>
    <cellStyle name="Normal 9 2 2 4 2 12" xfId="9754"/>
    <cellStyle name="Normal 9 2 2 4 2 12 2" xfId="16740"/>
    <cellStyle name="Normal 9 2 2 4 2 13" xfId="14998"/>
    <cellStyle name="Normal 9 2 2 4 2 14" xfId="20048"/>
    <cellStyle name="Normal 9 2 2 4 2 2" xfId="2314"/>
    <cellStyle name="Normal 9 2 2 4 2 2 10" xfId="9820"/>
    <cellStyle name="Normal 9 2 2 4 2 2 10 2" xfId="16806"/>
    <cellStyle name="Normal 9 2 2 4 2 2 11" xfId="15001"/>
    <cellStyle name="Normal 9 2 2 4 2 2 12" xfId="20049"/>
    <cellStyle name="Normal 9 2 2 4 2 2 2" xfId="2315"/>
    <cellStyle name="Normal 9 2 2 4 2 2 2 10" xfId="15002"/>
    <cellStyle name="Normal 9 2 2 4 2 2 2 11" xfId="20050"/>
    <cellStyle name="Normal 9 2 2 4 2 2 2 2" xfId="2316"/>
    <cellStyle name="Normal 9 2 2 4 2 2 2 2 10" xfId="20051"/>
    <cellStyle name="Normal 9 2 2 4 2 2 2 2 2" xfId="2317"/>
    <cellStyle name="Normal 9 2 2 4 2 2 2 2 2 2" xfId="2318"/>
    <cellStyle name="Normal 9 2 2 4 2 2 2 2 2 2 2" xfId="15005"/>
    <cellStyle name="Normal 9 2 2 4 2 2 2 2 2 3" xfId="2319"/>
    <cellStyle name="Normal 9 2 2 4 2 2 2 2 2 3 2" xfId="15006"/>
    <cellStyle name="Normal 9 2 2 4 2 2 2 2 2 4" xfId="10747"/>
    <cellStyle name="Normal 9 2 2 4 2 2 2 2 2 4 2" xfId="17732"/>
    <cellStyle name="Normal 9 2 2 4 2 2 2 2 2 5" xfId="15004"/>
    <cellStyle name="Normal 9 2 2 4 2 2 2 2 3" xfId="2320"/>
    <cellStyle name="Normal 9 2 2 4 2 2 2 2 3 2" xfId="2321"/>
    <cellStyle name="Normal 9 2 2 4 2 2 2 2 3 2 2" xfId="15008"/>
    <cellStyle name="Normal 9 2 2 4 2 2 2 2 3 3" xfId="2322"/>
    <cellStyle name="Normal 9 2 2 4 2 2 2 2 3 3 2" xfId="15009"/>
    <cellStyle name="Normal 9 2 2 4 2 2 2 2 3 4" xfId="11384"/>
    <cellStyle name="Normal 9 2 2 4 2 2 2 2 3 4 2" xfId="18362"/>
    <cellStyle name="Normal 9 2 2 4 2 2 2 2 3 5" xfId="15007"/>
    <cellStyle name="Normal 9 2 2 4 2 2 2 2 4" xfId="2323"/>
    <cellStyle name="Normal 9 2 2 4 2 2 2 2 4 2" xfId="2324"/>
    <cellStyle name="Normal 9 2 2 4 2 2 2 2 4 2 2" xfId="15011"/>
    <cellStyle name="Normal 9 2 2 4 2 2 2 2 4 3" xfId="2325"/>
    <cellStyle name="Normal 9 2 2 4 2 2 2 2 4 3 2" xfId="15012"/>
    <cellStyle name="Normal 9 2 2 4 2 2 2 2 4 4" xfId="12014"/>
    <cellStyle name="Normal 9 2 2 4 2 2 2 2 4 4 2" xfId="18992"/>
    <cellStyle name="Normal 9 2 2 4 2 2 2 2 4 5" xfId="15010"/>
    <cellStyle name="Normal 9 2 2 4 2 2 2 2 5" xfId="2326"/>
    <cellStyle name="Normal 9 2 2 4 2 2 2 2 5 2" xfId="2327"/>
    <cellStyle name="Normal 9 2 2 4 2 2 2 2 5 2 2" xfId="15014"/>
    <cellStyle name="Normal 9 2 2 4 2 2 2 2 5 3" xfId="2328"/>
    <cellStyle name="Normal 9 2 2 4 2 2 2 2 5 3 2" xfId="15015"/>
    <cellStyle name="Normal 9 2 2 4 2 2 2 2 5 4" xfId="12644"/>
    <cellStyle name="Normal 9 2 2 4 2 2 2 2 5 4 2" xfId="19622"/>
    <cellStyle name="Normal 9 2 2 4 2 2 2 2 5 5" xfId="15013"/>
    <cellStyle name="Normal 9 2 2 4 2 2 2 2 6" xfId="2329"/>
    <cellStyle name="Normal 9 2 2 4 2 2 2 2 6 2" xfId="15016"/>
    <cellStyle name="Normal 9 2 2 4 2 2 2 2 7" xfId="2330"/>
    <cellStyle name="Normal 9 2 2 4 2 2 2 2 7 2" xfId="15017"/>
    <cellStyle name="Normal 9 2 2 4 2 2 2 2 8" xfId="10218"/>
    <cellStyle name="Normal 9 2 2 4 2 2 2 2 8 2" xfId="17203"/>
    <cellStyle name="Normal 9 2 2 4 2 2 2 2 9" xfId="15003"/>
    <cellStyle name="Normal 9 2 2 4 2 2 2 3" xfId="2331"/>
    <cellStyle name="Normal 9 2 2 4 2 2 2 3 2" xfId="2332"/>
    <cellStyle name="Normal 9 2 2 4 2 2 2 3 2 2" xfId="15019"/>
    <cellStyle name="Normal 9 2 2 4 2 2 2 3 3" xfId="2333"/>
    <cellStyle name="Normal 9 2 2 4 2 2 2 3 3 2" xfId="15020"/>
    <cellStyle name="Normal 9 2 2 4 2 2 2 3 4" xfId="10482"/>
    <cellStyle name="Normal 9 2 2 4 2 2 2 3 4 2" xfId="17467"/>
    <cellStyle name="Normal 9 2 2 4 2 2 2 3 5" xfId="15018"/>
    <cellStyle name="Normal 9 2 2 4 2 2 2 4" xfId="2334"/>
    <cellStyle name="Normal 9 2 2 4 2 2 2 4 2" xfId="2335"/>
    <cellStyle name="Normal 9 2 2 4 2 2 2 4 2 2" xfId="15022"/>
    <cellStyle name="Normal 9 2 2 4 2 2 2 4 3" xfId="2336"/>
    <cellStyle name="Normal 9 2 2 4 2 2 2 4 3 2" xfId="15023"/>
    <cellStyle name="Normal 9 2 2 4 2 2 2 4 4" xfId="11119"/>
    <cellStyle name="Normal 9 2 2 4 2 2 2 4 4 2" xfId="18097"/>
    <cellStyle name="Normal 9 2 2 4 2 2 2 4 5" xfId="15021"/>
    <cellStyle name="Normal 9 2 2 4 2 2 2 5" xfId="2337"/>
    <cellStyle name="Normal 9 2 2 4 2 2 2 5 2" xfId="2338"/>
    <cellStyle name="Normal 9 2 2 4 2 2 2 5 2 2" xfId="15025"/>
    <cellStyle name="Normal 9 2 2 4 2 2 2 5 3" xfId="2339"/>
    <cellStyle name="Normal 9 2 2 4 2 2 2 5 3 2" xfId="15026"/>
    <cellStyle name="Normal 9 2 2 4 2 2 2 5 4" xfId="11749"/>
    <cellStyle name="Normal 9 2 2 4 2 2 2 5 4 2" xfId="18727"/>
    <cellStyle name="Normal 9 2 2 4 2 2 2 5 5" xfId="15024"/>
    <cellStyle name="Normal 9 2 2 4 2 2 2 6" xfId="2340"/>
    <cellStyle name="Normal 9 2 2 4 2 2 2 6 2" xfId="2341"/>
    <cellStyle name="Normal 9 2 2 4 2 2 2 6 2 2" xfId="15028"/>
    <cellStyle name="Normal 9 2 2 4 2 2 2 6 3" xfId="2342"/>
    <cellStyle name="Normal 9 2 2 4 2 2 2 6 3 2" xfId="15029"/>
    <cellStyle name="Normal 9 2 2 4 2 2 2 6 4" xfId="12379"/>
    <cellStyle name="Normal 9 2 2 4 2 2 2 6 4 2" xfId="19357"/>
    <cellStyle name="Normal 9 2 2 4 2 2 2 6 5" xfId="15027"/>
    <cellStyle name="Normal 9 2 2 4 2 2 2 7" xfId="2343"/>
    <cellStyle name="Normal 9 2 2 4 2 2 2 7 2" xfId="15030"/>
    <cellStyle name="Normal 9 2 2 4 2 2 2 8" xfId="2344"/>
    <cellStyle name="Normal 9 2 2 4 2 2 2 8 2" xfId="15031"/>
    <cellStyle name="Normal 9 2 2 4 2 2 2 9" xfId="9952"/>
    <cellStyle name="Normal 9 2 2 4 2 2 2 9 2" xfId="16938"/>
    <cellStyle name="Normal 9 2 2 4 2 2 3" xfId="2345"/>
    <cellStyle name="Normal 9 2 2 4 2 2 3 10" xfId="20052"/>
    <cellStyle name="Normal 9 2 2 4 2 2 3 2" xfId="2346"/>
    <cellStyle name="Normal 9 2 2 4 2 2 3 2 2" xfId="2347"/>
    <cellStyle name="Normal 9 2 2 4 2 2 3 2 2 2" xfId="15034"/>
    <cellStyle name="Normal 9 2 2 4 2 2 3 2 3" xfId="2348"/>
    <cellStyle name="Normal 9 2 2 4 2 2 3 2 3 2" xfId="15035"/>
    <cellStyle name="Normal 9 2 2 4 2 2 3 2 4" xfId="10615"/>
    <cellStyle name="Normal 9 2 2 4 2 2 3 2 4 2" xfId="17600"/>
    <cellStyle name="Normal 9 2 2 4 2 2 3 2 5" xfId="15033"/>
    <cellStyle name="Normal 9 2 2 4 2 2 3 3" xfId="2349"/>
    <cellStyle name="Normal 9 2 2 4 2 2 3 3 2" xfId="2350"/>
    <cellStyle name="Normal 9 2 2 4 2 2 3 3 2 2" xfId="15037"/>
    <cellStyle name="Normal 9 2 2 4 2 2 3 3 3" xfId="2351"/>
    <cellStyle name="Normal 9 2 2 4 2 2 3 3 3 2" xfId="15038"/>
    <cellStyle name="Normal 9 2 2 4 2 2 3 3 4" xfId="11252"/>
    <cellStyle name="Normal 9 2 2 4 2 2 3 3 4 2" xfId="18230"/>
    <cellStyle name="Normal 9 2 2 4 2 2 3 3 5" xfId="15036"/>
    <cellStyle name="Normal 9 2 2 4 2 2 3 4" xfId="2352"/>
    <cellStyle name="Normal 9 2 2 4 2 2 3 4 2" xfId="2353"/>
    <cellStyle name="Normal 9 2 2 4 2 2 3 4 2 2" xfId="15040"/>
    <cellStyle name="Normal 9 2 2 4 2 2 3 4 3" xfId="2354"/>
    <cellStyle name="Normal 9 2 2 4 2 2 3 4 3 2" xfId="15041"/>
    <cellStyle name="Normal 9 2 2 4 2 2 3 4 4" xfId="11882"/>
    <cellStyle name="Normal 9 2 2 4 2 2 3 4 4 2" xfId="18860"/>
    <cellStyle name="Normal 9 2 2 4 2 2 3 4 5" xfId="15039"/>
    <cellStyle name="Normal 9 2 2 4 2 2 3 5" xfId="2355"/>
    <cellStyle name="Normal 9 2 2 4 2 2 3 5 2" xfId="2356"/>
    <cellStyle name="Normal 9 2 2 4 2 2 3 5 2 2" xfId="15043"/>
    <cellStyle name="Normal 9 2 2 4 2 2 3 5 3" xfId="2357"/>
    <cellStyle name="Normal 9 2 2 4 2 2 3 5 3 2" xfId="15044"/>
    <cellStyle name="Normal 9 2 2 4 2 2 3 5 4" xfId="12512"/>
    <cellStyle name="Normal 9 2 2 4 2 2 3 5 4 2" xfId="19490"/>
    <cellStyle name="Normal 9 2 2 4 2 2 3 5 5" xfId="15042"/>
    <cellStyle name="Normal 9 2 2 4 2 2 3 6" xfId="2358"/>
    <cellStyle name="Normal 9 2 2 4 2 2 3 6 2" xfId="15045"/>
    <cellStyle name="Normal 9 2 2 4 2 2 3 7" xfId="2359"/>
    <cellStyle name="Normal 9 2 2 4 2 2 3 7 2" xfId="15046"/>
    <cellStyle name="Normal 9 2 2 4 2 2 3 8" xfId="10086"/>
    <cellStyle name="Normal 9 2 2 4 2 2 3 8 2" xfId="17071"/>
    <cellStyle name="Normal 9 2 2 4 2 2 3 9" xfId="15032"/>
    <cellStyle name="Normal 9 2 2 4 2 2 4" xfId="2360"/>
    <cellStyle name="Normal 9 2 2 4 2 2 4 2" xfId="2361"/>
    <cellStyle name="Normal 9 2 2 4 2 2 4 2 2" xfId="15048"/>
    <cellStyle name="Normal 9 2 2 4 2 2 4 3" xfId="2362"/>
    <cellStyle name="Normal 9 2 2 4 2 2 4 3 2" xfId="15049"/>
    <cellStyle name="Normal 9 2 2 4 2 2 4 4" xfId="10350"/>
    <cellStyle name="Normal 9 2 2 4 2 2 4 4 2" xfId="17335"/>
    <cellStyle name="Normal 9 2 2 4 2 2 4 5" xfId="15047"/>
    <cellStyle name="Normal 9 2 2 4 2 2 5" xfId="2363"/>
    <cellStyle name="Normal 9 2 2 4 2 2 5 2" xfId="2364"/>
    <cellStyle name="Normal 9 2 2 4 2 2 5 2 2" xfId="15051"/>
    <cellStyle name="Normal 9 2 2 4 2 2 5 3" xfId="2365"/>
    <cellStyle name="Normal 9 2 2 4 2 2 5 3 2" xfId="15052"/>
    <cellStyle name="Normal 9 2 2 4 2 2 5 4" xfId="10987"/>
    <cellStyle name="Normal 9 2 2 4 2 2 5 4 2" xfId="17965"/>
    <cellStyle name="Normal 9 2 2 4 2 2 5 5" xfId="15050"/>
    <cellStyle name="Normal 9 2 2 4 2 2 6" xfId="2366"/>
    <cellStyle name="Normal 9 2 2 4 2 2 6 2" xfId="2367"/>
    <cellStyle name="Normal 9 2 2 4 2 2 6 2 2" xfId="15054"/>
    <cellStyle name="Normal 9 2 2 4 2 2 6 3" xfId="2368"/>
    <cellStyle name="Normal 9 2 2 4 2 2 6 3 2" xfId="15055"/>
    <cellStyle name="Normal 9 2 2 4 2 2 6 4" xfId="11617"/>
    <cellStyle name="Normal 9 2 2 4 2 2 6 4 2" xfId="18595"/>
    <cellStyle name="Normal 9 2 2 4 2 2 6 5" xfId="15053"/>
    <cellStyle name="Normal 9 2 2 4 2 2 7" xfId="2369"/>
    <cellStyle name="Normal 9 2 2 4 2 2 7 2" xfId="2370"/>
    <cellStyle name="Normal 9 2 2 4 2 2 7 2 2" xfId="15057"/>
    <cellStyle name="Normal 9 2 2 4 2 2 7 3" xfId="2371"/>
    <cellStyle name="Normal 9 2 2 4 2 2 7 3 2" xfId="15058"/>
    <cellStyle name="Normal 9 2 2 4 2 2 7 4" xfId="12247"/>
    <cellStyle name="Normal 9 2 2 4 2 2 7 4 2" xfId="19225"/>
    <cellStyle name="Normal 9 2 2 4 2 2 7 5" xfId="15056"/>
    <cellStyle name="Normal 9 2 2 4 2 2 8" xfId="2372"/>
    <cellStyle name="Normal 9 2 2 4 2 2 8 2" xfId="15059"/>
    <cellStyle name="Normal 9 2 2 4 2 2 9" xfId="2373"/>
    <cellStyle name="Normal 9 2 2 4 2 2 9 2" xfId="15060"/>
    <cellStyle name="Normal 9 2 2 4 2 3" xfId="2374"/>
    <cellStyle name="Normal 9 2 2 4 2 3 10" xfId="15061"/>
    <cellStyle name="Normal 9 2 2 4 2 3 11" xfId="20053"/>
    <cellStyle name="Normal 9 2 2 4 2 3 2" xfId="2375"/>
    <cellStyle name="Normal 9 2 2 4 2 3 2 10" xfId="20054"/>
    <cellStyle name="Normal 9 2 2 4 2 3 2 2" xfId="2376"/>
    <cellStyle name="Normal 9 2 2 4 2 3 2 2 2" xfId="2377"/>
    <cellStyle name="Normal 9 2 2 4 2 3 2 2 2 2" xfId="15064"/>
    <cellStyle name="Normal 9 2 2 4 2 3 2 2 3" xfId="2378"/>
    <cellStyle name="Normal 9 2 2 4 2 3 2 2 3 2" xfId="15065"/>
    <cellStyle name="Normal 9 2 2 4 2 3 2 2 4" xfId="10681"/>
    <cellStyle name="Normal 9 2 2 4 2 3 2 2 4 2" xfId="17666"/>
    <cellStyle name="Normal 9 2 2 4 2 3 2 2 5" xfId="15063"/>
    <cellStyle name="Normal 9 2 2 4 2 3 2 3" xfId="2379"/>
    <cellStyle name="Normal 9 2 2 4 2 3 2 3 2" xfId="2380"/>
    <cellStyle name="Normal 9 2 2 4 2 3 2 3 2 2" xfId="15067"/>
    <cellStyle name="Normal 9 2 2 4 2 3 2 3 3" xfId="2381"/>
    <cellStyle name="Normal 9 2 2 4 2 3 2 3 3 2" xfId="15068"/>
    <cellStyle name="Normal 9 2 2 4 2 3 2 3 4" xfId="11318"/>
    <cellStyle name="Normal 9 2 2 4 2 3 2 3 4 2" xfId="18296"/>
    <cellStyle name="Normal 9 2 2 4 2 3 2 3 5" xfId="15066"/>
    <cellStyle name="Normal 9 2 2 4 2 3 2 4" xfId="2382"/>
    <cellStyle name="Normal 9 2 2 4 2 3 2 4 2" xfId="2383"/>
    <cellStyle name="Normal 9 2 2 4 2 3 2 4 2 2" xfId="15070"/>
    <cellStyle name="Normal 9 2 2 4 2 3 2 4 3" xfId="2384"/>
    <cellStyle name="Normal 9 2 2 4 2 3 2 4 3 2" xfId="15071"/>
    <cellStyle name="Normal 9 2 2 4 2 3 2 4 4" xfId="11948"/>
    <cellStyle name="Normal 9 2 2 4 2 3 2 4 4 2" xfId="18926"/>
    <cellStyle name="Normal 9 2 2 4 2 3 2 4 5" xfId="15069"/>
    <cellStyle name="Normal 9 2 2 4 2 3 2 5" xfId="2385"/>
    <cellStyle name="Normal 9 2 2 4 2 3 2 5 2" xfId="2386"/>
    <cellStyle name="Normal 9 2 2 4 2 3 2 5 2 2" xfId="15073"/>
    <cellStyle name="Normal 9 2 2 4 2 3 2 5 3" xfId="2387"/>
    <cellStyle name="Normal 9 2 2 4 2 3 2 5 3 2" xfId="15074"/>
    <cellStyle name="Normal 9 2 2 4 2 3 2 5 4" xfId="12578"/>
    <cellStyle name="Normal 9 2 2 4 2 3 2 5 4 2" xfId="19556"/>
    <cellStyle name="Normal 9 2 2 4 2 3 2 5 5" xfId="15072"/>
    <cellStyle name="Normal 9 2 2 4 2 3 2 6" xfId="2388"/>
    <cellStyle name="Normal 9 2 2 4 2 3 2 6 2" xfId="15075"/>
    <cellStyle name="Normal 9 2 2 4 2 3 2 7" xfId="2389"/>
    <cellStyle name="Normal 9 2 2 4 2 3 2 7 2" xfId="15076"/>
    <cellStyle name="Normal 9 2 2 4 2 3 2 8" xfId="10152"/>
    <cellStyle name="Normal 9 2 2 4 2 3 2 8 2" xfId="17137"/>
    <cellStyle name="Normal 9 2 2 4 2 3 2 9" xfId="15062"/>
    <cellStyle name="Normal 9 2 2 4 2 3 3" xfId="2390"/>
    <cellStyle name="Normal 9 2 2 4 2 3 3 2" xfId="2391"/>
    <cellStyle name="Normal 9 2 2 4 2 3 3 2 2" xfId="15078"/>
    <cellStyle name="Normal 9 2 2 4 2 3 3 3" xfId="2392"/>
    <cellStyle name="Normal 9 2 2 4 2 3 3 3 2" xfId="15079"/>
    <cellStyle name="Normal 9 2 2 4 2 3 3 4" xfId="10416"/>
    <cellStyle name="Normal 9 2 2 4 2 3 3 4 2" xfId="17401"/>
    <cellStyle name="Normal 9 2 2 4 2 3 3 5" xfId="15077"/>
    <cellStyle name="Normal 9 2 2 4 2 3 4" xfId="2393"/>
    <cellStyle name="Normal 9 2 2 4 2 3 4 2" xfId="2394"/>
    <cellStyle name="Normal 9 2 2 4 2 3 4 2 2" xfId="15081"/>
    <cellStyle name="Normal 9 2 2 4 2 3 4 3" xfId="2395"/>
    <cellStyle name="Normal 9 2 2 4 2 3 4 3 2" xfId="15082"/>
    <cellStyle name="Normal 9 2 2 4 2 3 4 4" xfId="11053"/>
    <cellStyle name="Normal 9 2 2 4 2 3 4 4 2" xfId="18031"/>
    <cellStyle name="Normal 9 2 2 4 2 3 4 5" xfId="15080"/>
    <cellStyle name="Normal 9 2 2 4 2 3 5" xfId="2396"/>
    <cellStyle name="Normal 9 2 2 4 2 3 5 2" xfId="2397"/>
    <cellStyle name="Normal 9 2 2 4 2 3 5 2 2" xfId="15084"/>
    <cellStyle name="Normal 9 2 2 4 2 3 5 3" xfId="2398"/>
    <cellStyle name="Normal 9 2 2 4 2 3 5 3 2" xfId="15085"/>
    <cellStyle name="Normal 9 2 2 4 2 3 5 4" xfId="11683"/>
    <cellStyle name="Normal 9 2 2 4 2 3 5 4 2" xfId="18661"/>
    <cellStyle name="Normal 9 2 2 4 2 3 5 5" xfId="15083"/>
    <cellStyle name="Normal 9 2 2 4 2 3 6" xfId="2399"/>
    <cellStyle name="Normal 9 2 2 4 2 3 6 2" xfId="2400"/>
    <cellStyle name="Normal 9 2 2 4 2 3 6 2 2" xfId="15087"/>
    <cellStyle name="Normal 9 2 2 4 2 3 6 3" xfId="2401"/>
    <cellStyle name="Normal 9 2 2 4 2 3 6 3 2" xfId="15088"/>
    <cellStyle name="Normal 9 2 2 4 2 3 6 4" xfId="12313"/>
    <cellStyle name="Normal 9 2 2 4 2 3 6 4 2" xfId="19291"/>
    <cellStyle name="Normal 9 2 2 4 2 3 6 5" xfId="15086"/>
    <cellStyle name="Normal 9 2 2 4 2 3 7" xfId="2402"/>
    <cellStyle name="Normal 9 2 2 4 2 3 7 2" xfId="15089"/>
    <cellStyle name="Normal 9 2 2 4 2 3 8" xfId="2403"/>
    <cellStyle name="Normal 9 2 2 4 2 3 8 2" xfId="15090"/>
    <cellStyle name="Normal 9 2 2 4 2 3 9" xfId="9886"/>
    <cellStyle name="Normal 9 2 2 4 2 3 9 2" xfId="16872"/>
    <cellStyle name="Normal 9 2 2 4 2 4" xfId="2404"/>
    <cellStyle name="Normal 9 2 2 4 2 4 10" xfId="20055"/>
    <cellStyle name="Normal 9 2 2 4 2 4 2" xfId="2405"/>
    <cellStyle name="Normal 9 2 2 4 2 4 2 2" xfId="2406"/>
    <cellStyle name="Normal 9 2 2 4 2 4 2 2 2" xfId="15093"/>
    <cellStyle name="Normal 9 2 2 4 2 4 2 3" xfId="2407"/>
    <cellStyle name="Normal 9 2 2 4 2 4 2 3 2" xfId="15094"/>
    <cellStyle name="Normal 9 2 2 4 2 4 2 4" xfId="10549"/>
    <cellStyle name="Normal 9 2 2 4 2 4 2 4 2" xfId="17534"/>
    <cellStyle name="Normal 9 2 2 4 2 4 2 5" xfId="15092"/>
    <cellStyle name="Normal 9 2 2 4 2 4 3" xfId="2408"/>
    <cellStyle name="Normal 9 2 2 4 2 4 3 2" xfId="2409"/>
    <cellStyle name="Normal 9 2 2 4 2 4 3 2 2" xfId="15096"/>
    <cellStyle name="Normal 9 2 2 4 2 4 3 3" xfId="2410"/>
    <cellStyle name="Normal 9 2 2 4 2 4 3 3 2" xfId="15097"/>
    <cellStyle name="Normal 9 2 2 4 2 4 3 4" xfId="11186"/>
    <cellStyle name="Normal 9 2 2 4 2 4 3 4 2" xfId="18164"/>
    <cellStyle name="Normal 9 2 2 4 2 4 3 5" xfId="15095"/>
    <cellStyle name="Normal 9 2 2 4 2 4 4" xfId="2411"/>
    <cellStyle name="Normal 9 2 2 4 2 4 4 2" xfId="2412"/>
    <cellStyle name="Normal 9 2 2 4 2 4 4 2 2" xfId="15099"/>
    <cellStyle name="Normal 9 2 2 4 2 4 4 3" xfId="2413"/>
    <cellStyle name="Normal 9 2 2 4 2 4 4 3 2" xfId="15100"/>
    <cellStyle name="Normal 9 2 2 4 2 4 4 4" xfId="11816"/>
    <cellStyle name="Normal 9 2 2 4 2 4 4 4 2" xfId="18794"/>
    <cellStyle name="Normal 9 2 2 4 2 4 4 5" xfId="15098"/>
    <cellStyle name="Normal 9 2 2 4 2 4 5" xfId="2414"/>
    <cellStyle name="Normal 9 2 2 4 2 4 5 2" xfId="2415"/>
    <cellStyle name="Normal 9 2 2 4 2 4 5 2 2" xfId="15102"/>
    <cellStyle name="Normal 9 2 2 4 2 4 5 3" xfId="2416"/>
    <cellStyle name="Normal 9 2 2 4 2 4 5 3 2" xfId="15103"/>
    <cellStyle name="Normal 9 2 2 4 2 4 5 4" xfId="12446"/>
    <cellStyle name="Normal 9 2 2 4 2 4 5 4 2" xfId="19424"/>
    <cellStyle name="Normal 9 2 2 4 2 4 5 5" xfId="15101"/>
    <cellStyle name="Normal 9 2 2 4 2 4 6" xfId="2417"/>
    <cellStyle name="Normal 9 2 2 4 2 4 6 2" xfId="15104"/>
    <cellStyle name="Normal 9 2 2 4 2 4 7" xfId="2418"/>
    <cellStyle name="Normal 9 2 2 4 2 4 7 2" xfId="15105"/>
    <cellStyle name="Normal 9 2 2 4 2 4 8" xfId="10020"/>
    <cellStyle name="Normal 9 2 2 4 2 4 8 2" xfId="17005"/>
    <cellStyle name="Normal 9 2 2 4 2 4 9" xfId="15091"/>
    <cellStyle name="Normal 9 2 2 4 2 5" xfId="2419"/>
    <cellStyle name="Normal 9 2 2 4 2 5 2" xfId="2420"/>
    <cellStyle name="Normal 9 2 2 4 2 5 2 2" xfId="2421"/>
    <cellStyle name="Normal 9 2 2 4 2 5 2 2 2" xfId="15108"/>
    <cellStyle name="Normal 9 2 2 4 2 5 2 3" xfId="2422"/>
    <cellStyle name="Normal 9 2 2 4 2 5 2 3 2" xfId="15109"/>
    <cellStyle name="Normal 9 2 2 4 2 5 2 4" xfId="11446"/>
    <cellStyle name="Normal 9 2 2 4 2 5 2 4 2" xfId="18424"/>
    <cellStyle name="Normal 9 2 2 4 2 5 2 5" xfId="15107"/>
    <cellStyle name="Normal 9 2 2 4 2 5 3" xfId="2423"/>
    <cellStyle name="Normal 9 2 2 4 2 5 3 2" xfId="2424"/>
    <cellStyle name="Normal 9 2 2 4 2 5 3 2 2" xfId="15111"/>
    <cellStyle name="Normal 9 2 2 4 2 5 3 3" xfId="2425"/>
    <cellStyle name="Normal 9 2 2 4 2 5 3 3 2" xfId="15112"/>
    <cellStyle name="Normal 9 2 2 4 2 5 3 4" xfId="12076"/>
    <cellStyle name="Normal 9 2 2 4 2 5 3 4 2" xfId="19054"/>
    <cellStyle name="Normal 9 2 2 4 2 5 3 5" xfId="15110"/>
    <cellStyle name="Normal 9 2 2 4 2 5 4" xfId="2426"/>
    <cellStyle name="Normal 9 2 2 4 2 5 4 2" xfId="2427"/>
    <cellStyle name="Normal 9 2 2 4 2 5 4 2 2" xfId="15114"/>
    <cellStyle name="Normal 9 2 2 4 2 5 4 3" xfId="2428"/>
    <cellStyle name="Normal 9 2 2 4 2 5 4 3 2" xfId="15115"/>
    <cellStyle name="Normal 9 2 2 4 2 5 4 4" xfId="12709"/>
    <cellStyle name="Normal 9 2 2 4 2 5 4 4 2" xfId="19684"/>
    <cellStyle name="Normal 9 2 2 4 2 5 4 5" xfId="15113"/>
    <cellStyle name="Normal 9 2 2 4 2 5 5" xfId="2429"/>
    <cellStyle name="Normal 9 2 2 4 2 5 5 2" xfId="15116"/>
    <cellStyle name="Normal 9 2 2 4 2 5 6" xfId="2430"/>
    <cellStyle name="Normal 9 2 2 4 2 5 6 2" xfId="15117"/>
    <cellStyle name="Normal 9 2 2 4 2 5 7" xfId="10812"/>
    <cellStyle name="Normal 9 2 2 4 2 5 7 2" xfId="17794"/>
    <cellStyle name="Normal 9 2 2 4 2 5 8" xfId="15106"/>
    <cellStyle name="Normal 9 2 2 4 2 5 9" xfId="20056"/>
    <cellStyle name="Normal 9 2 2 4 2 6" xfId="2431"/>
    <cellStyle name="Normal 9 2 2 4 2 6 2" xfId="2432"/>
    <cellStyle name="Normal 9 2 2 4 2 6 2 2" xfId="2433"/>
    <cellStyle name="Normal 9 2 2 4 2 6 2 2 2" xfId="15120"/>
    <cellStyle name="Normal 9 2 2 4 2 6 2 3" xfId="2434"/>
    <cellStyle name="Normal 9 2 2 4 2 6 2 3 2" xfId="15121"/>
    <cellStyle name="Normal 9 2 2 4 2 6 2 4" xfId="12810"/>
    <cellStyle name="Normal 9 2 2 4 2 6 2 4 2" xfId="19785"/>
    <cellStyle name="Normal 9 2 2 4 2 6 2 5" xfId="15119"/>
    <cellStyle name="Normal 9 2 2 4 2 6 3" xfId="2435"/>
    <cellStyle name="Normal 9 2 2 4 2 6 3 2" xfId="15122"/>
    <cellStyle name="Normal 9 2 2 4 2 6 4" xfId="2436"/>
    <cellStyle name="Normal 9 2 2 4 2 6 4 2" xfId="15123"/>
    <cellStyle name="Normal 9 2 2 4 2 6 5" xfId="10284"/>
    <cellStyle name="Normal 9 2 2 4 2 6 5 2" xfId="17269"/>
    <cellStyle name="Normal 9 2 2 4 2 6 6" xfId="15118"/>
    <cellStyle name="Normal 9 2 2 4 2 6 7" xfId="20057"/>
    <cellStyle name="Normal 9 2 2 4 2 7" xfId="2437"/>
    <cellStyle name="Normal 9 2 2 4 2 7 2" xfId="2438"/>
    <cellStyle name="Normal 9 2 2 4 2 7 2 2" xfId="15125"/>
    <cellStyle name="Normal 9 2 2 4 2 7 3" xfId="2439"/>
    <cellStyle name="Normal 9 2 2 4 2 7 3 2" xfId="15126"/>
    <cellStyle name="Normal 9 2 2 4 2 7 4" xfId="10921"/>
    <cellStyle name="Normal 9 2 2 4 2 7 4 2" xfId="17899"/>
    <cellStyle name="Normal 9 2 2 4 2 7 5" xfId="15124"/>
    <cellStyle name="Normal 9 2 2 4 2 8" xfId="2440"/>
    <cellStyle name="Normal 9 2 2 4 2 8 2" xfId="2441"/>
    <cellStyle name="Normal 9 2 2 4 2 8 2 2" xfId="15128"/>
    <cellStyle name="Normal 9 2 2 4 2 8 3" xfId="2442"/>
    <cellStyle name="Normal 9 2 2 4 2 8 3 2" xfId="15129"/>
    <cellStyle name="Normal 9 2 2 4 2 8 4" xfId="11551"/>
    <cellStyle name="Normal 9 2 2 4 2 8 4 2" xfId="18529"/>
    <cellStyle name="Normal 9 2 2 4 2 8 5" xfId="15127"/>
    <cellStyle name="Normal 9 2 2 4 2 9" xfId="2443"/>
    <cellStyle name="Normal 9 2 2 4 2 9 2" xfId="2444"/>
    <cellStyle name="Normal 9 2 2 4 2 9 2 2" xfId="15131"/>
    <cellStyle name="Normal 9 2 2 4 2 9 3" xfId="2445"/>
    <cellStyle name="Normal 9 2 2 4 2 9 3 2" xfId="15132"/>
    <cellStyle name="Normal 9 2 2 4 2 9 4" xfId="12181"/>
    <cellStyle name="Normal 9 2 2 4 2 9 4 2" xfId="19159"/>
    <cellStyle name="Normal 9 2 2 4 2 9 5" xfId="15130"/>
    <cellStyle name="Normal 9 2 2 4 3" xfId="2446"/>
    <cellStyle name="Normal 9 2 2 4 3 10" xfId="2447"/>
    <cellStyle name="Normal 9 2 2 4 3 10 2" xfId="15134"/>
    <cellStyle name="Normal 9 2 2 4 3 11" xfId="9787"/>
    <cellStyle name="Normal 9 2 2 4 3 11 2" xfId="16773"/>
    <cellStyle name="Normal 9 2 2 4 3 12" xfId="15133"/>
    <cellStyle name="Normal 9 2 2 4 3 13" xfId="20058"/>
    <cellStyle name="Normal 9 2 2 4 3 2" xfId="2448"/>
    <cellStyle name="Normal 9 2 2 4 3 2 10" xfId="15135"/>
    <cellStyle name="Normal 9 2 2 4 3 2 11" xfId="20059"/>
    <cellStyle name="Normal 9 2 2 4 3 2 2" xfId="2449"/>
    <cellStyle name="Normal 9 2 2 4 3 2 2 10" xfId="20060"/>
    <cellStyle name="Normal 9 2 2 4 3 2 2 2" xfId="2450"/>
    <cellStyle name="Normal 9 2 2 4 3 2 2 2 2" xfId="2451"/>
    <cellStyle name="Normal 9 2 2 4 3 2 2 2 2 2" xfId="15138"/>
    <cellStyle name="Normal 9 2 2 4 3 2 2 2 3" xfId="2452"/>
    <cellStyle name="Normal 9 2 2 4 3 2 2 2 3 2" xfId="15139"/>
    <cellStyle name="Normal 9 2 2 4 3 2 2 2 4" xfId="10714"/>
    <cellStyle name="Normal 9 2 2 4 3 2 2 2 4 2" xfId="17699"/>
    <cellStyle name="Normal 9 2 2 4 3 2 2 2 5" xfId="15137"/>
    <cellStyle name="Normal 9 2 2 4 3 2 2 3" xfId="2453"/>
    <cellStyle name="Normal 9 2 2 4 3 2 2 3 2" xfId="2454"/>
    <cellStyle name="Normal 9 2 2 4 3 2 2 3 2 2" xfId="15141"/>
    <cellStyle name="Normal 9 2 2 4 3 2 2 3 3" xfId="2455"/>
    <cellStyle name="Normal 9 2 2 4 3 2 2 3 3 2" xfId="15142"/>
    <cellStyle name="Normal 9 2 2 4 3 2 2 3 4" xfId="11351"/>
    <cellStyle name="Normal 9 2 2 4 3 2 2 3 4 2" xfId="18329"/>
    <cellStyle name="Normal 9 2 2 4 3 2 2 3 5" xfId="15140"/>
    <cellStyle name="Normal 9 2 2 4 3 2 2 4" xfId="2456"/>
    <cellStyle name="Normal 9 2 2 4 3 2 2 4 2" xfId="2457"/>
    <cellStyle name="Normal 9 2 2 4 3 2 2 4 2 2" xfId="15144"/>
    <cellStyle name="Normal 9 2 2 4 3 2 2 4 3" xfId="2458"/>
    <cellStyle name="Normal 9 2 2 4 3 2 2 4 3 2" xfId="15145"/>
    <cellStyle name="Normal 9 2 2 4 3 2 2 4 4" xfId="11981"/>
    <cellStyle name="Normal 9 2 2 4 3 2 2 4 4 2" xfId="18959"/>
    <cellStyle name="Normal 9 2 2 4 3 2 2 4 5" xfId="15143"/>
    <cellStyle name="Normal 9 2 2 4 3 2 2 5" xfId="2459"/>
    <cellStyle name="Normal 9 2 2 4 3 2 2 5 2" xfId="2460"/>
    <cellStyle name="Normal 9 2 2 4 3 2 2 5 2 2" xfId="15147"/>
    <cellStyle name="Normal 9 2 2 4 3 2 2 5 3" xfId="2461"/>
    <cellStyle name="Normal 9 2 2 4 3 2 2 5 3 2" xfId="15148"/>
    <cellStyle name="Normal 9 2 2 4 3 2 2 5 4" xfId="12611"/>
    <cellStyle name="Normal 9 2 2 4 3 2 2 5 4 2" xfId="19589"/>
    <cellStyle name="Normal 9 2 2 4 3 2 2 5 5" xfId="15146"/>
    <cellStyle name="Normal 9 2 2 4 3 2 2 6" xfId="2462"/>
    <cellStyle name="Normal 9 2 2 4 3 2 2 6 2" xfId="15149"/>
    <cellStyle name="Normal 9 2 2 4 3 2 2 7" xfId="2463"/>
    <cellStyle name="Normal 9 2 2 4 3 2 2 7 2" xfId="15150"/>
    <cellStyle name="Normal 9 2 2 4 3 2 2 8" xfId="10185"/>
    <cellStyle name="Normal 9 2 2 4 3 2 2 8 2" xfId="17170"/>
    <cellStyle name="Normal 9 2 2 4 3 2 2 9" xfId="15136"/>
    <cellStyle name="Normal 9 2 2 4 3 2 3" xfId="2464"/>
    <cellStyle name="Normal 9 2 2 4 3 2 3 2" xfId="2465"/>
    <cellStyle name="Normal 9 2 2 4 3 2 3 2 2" xfId="15152"/>
    <cellStyle name="Normal 9 2 2 4 3 2 3 3" xfId="2466"/>
    <cellStyle name="Normal 9 2 2 4 3 2 3 3 2" xfId="15153"/>
    <cellStyle name="Normal 9 2 2 4 3 2 3 4" xfId="10449"/>
    <cellStyle name="Normal 9 2 2 4 3 2 3 4 2" xfId="17434"/>
    <cellStyle name="Normal 9 2 2 4 3 2 3 5" xfId="15151"/>
    <cellStyle name="Normal 9 2 2 4 3 2 4" xfId="2467"/>
    <cellStyle name="Normal 9 2 2 4 3 2 4 2" xfId="2468"/>
    <cellStyle name="Normal 9 2 2 4 3 2 4 2 2" xfId="15155"/>
    <cellStyle name="Normal 9 2 2 4 3 2 4 3" xfId="2469"/>
    <cellStyle name="Normal 9 2 2 4 3 2 4 3 2" xfId="15156"/>
    <cellStyle name="Normal 9 2 2 4 3 2 4 4" xfId="11086"/>
    <cellStyle name="Normal 9 2 2 4 3 2 4 4 2" xfId="18064"/>
    <cellStyle name="Normal 9 2 2 4 3 2 4 5" xfId="15154"/>
    <cellStyle name="Normal 9 2 2 4 3 2 5" xfId="2470"/>
    <cellStyle name="Normal 9 2 2 4 3 2 5 2" xfId="2471"/>
    <cellStyle name="Normal 9 2 2 4 3 2 5 2 2" xfId="15158"/>
    <cellStyle name="Normal 9 2 2 4 3 2 5 3" xfId="2472"/>
    <cellStyle name="Normal 9 2 2 4 3 2 5 3 2" xfId="15159"/>
    <cellStyle name="Normal 9 2 2 4 3 2 5 4" xfId="11716"/>
    <cellStyle name="Normal 9 2 2 4 3 2 5 4 2" xfId="18694"/>
    <cellStyle name="Normal 9 2 2 4 3 2 5 5" xfId="15157"/>
    <cellStyle name="Normal 9 2 2 4 3 2 6" xfId="2473"/>
    <cellStyle name="Normal 9 2 2 4 3 2 6 2" xfId="2474"/>
    <cellStyle name="Normal 9 2 2 4 3 2 6 2 2" xfId="15161"/>
    <cellStyle name="Normal 9 2 2 4 3 2 6 3" xfId="2475"/>
    <cellStyle name="Normal 9 2 2 4 3 2 6 3 2" xfId="15162"/>
    <cellStyle name="Normal 9 2 2 4 3 2 6 4" xfId="12346"/>
    <cellStyle name="Normal 9 2 2 4 3 2 6 4 2" xfId="19324"/>
    <cellStyle name="Normal 9 2 2 4 3 2 6 5" xfId="15160"/>
    <cellStyle name="Normal 9 2 2 4 3 2 7" xfId="2476"/>
    <cellStyle name="Normal 9 2 2 4 3 2 7 2" xfId="15163"/>
    <cellStyle name="Normal 9 2 2 4 3 2 8" xfId="2477"/>
    <cellStyle name="Normal 9 2 2 4 3 2 8 2" xfId="15164"/>
    <cellStyle name="Normal 9 2 2 4 3 2 9" xfId="9919"/>
    <cellStyle name="Normal 9 2 2 4 3 2 9 2" xfId="16905"/>
    <cellStyle name="Normal 9 2 2 4 3 3" xfId="2478"/>
    <cellStyle name="Normal 9 2 2 4 3 3 10" xfId="20061"/>
    <cellStyle name="Normal 9 2 2 4 3 3 2" xfId="2479"/>
    <cellStyle name="Normal 9 2 2 4 3 3 2 2" xfId="2480"/>
    <cellStyle name="Normal 9 2 2 4 3 3 2 2 2" xfId="15167"/>
    <cellStyle name="Normal 9 2 2 4 3 3 2 3" xfId="2481"/>
    <cellStyle name="Normal 9 2 2 4 3 3 2 3 2" xfId="15168"/>
    <cellStyle name="Normal 9 2 2 4 3 3 2 4" xfId="10582"/>
    <cellStyle name="Normal 9 2 2 4 3 3 2 4 2" xfId="17567"/>
    <cellStyle name="Normal 9 2 2 4 3 3 2 5" xfId="15166"/>
    <cellStyle name="Normal 9 2 2 4 3 3 3" xfId="2482"/>
    <cellStyle name="Normal 9 2 2 4 3 3 3 2" xfId="2483"/>
    <cellStyle name="Normal 9 2 2 4 3 3 3 2 2" xfId="15170"/>
    <cellStyle name="Normal 9 2 2 4 3 3 3 3" xfId="2484"/>
    <cellStyle name="Normal 9 2 2 4 3 3 3 3 2" xfId="15171"/>
    <cellStyle name="Normal 9 2 2 4 3 3 3 4" xfId="11219"/>
    <cellStyle name="Normal 9 2 2 4 3 3 3 4 2" xfId="18197"/>
    <cellStyle name="Normal 9 2 2 4 3 3 3 5" xfId="15169"/>
    <cellStyle name="Normal 9 2 2 4 3 3 4" xfId="2485"/>
    <cellStyle name="Normal 9 2 2 4 3 3 4 2" xfId="2486"/>
    <cellStyle name="Normal 9 2 2 4 3 3 4 2 2" xfId="15173"/>
    <cellStyle name="Normal 9 2 2 4 3 3 4 3" xfId="2487"/>
    <cellStyle name="Normal 9 2 2 4 3 3 4 3 2" xfId="15174"/>
    <cellStyle name="Normal 9 2 2 4 3 3 4 4" xfId="11849"/>
    <cellStyle name="Normal 9 2 2 4 3 3 4 4 2" xfId="18827"/>
    <cellStyle name="Normal 9 2 2 4 3 3 4 5" xfId="15172"/>
    <cellStyle name="Normal 9 2 2 4 3 3 5" xfId="2488"/>
    <cellStyle name="Normal 9 2 2 4 3 3 5 2" xfId="2489"/>
    <cellStyle name="Normal 9 2 2 4 3 3 5 2 2" xfId="15176"/>
    <cellStyle name="Normal 9 2 2 4 3 3 5 3" xfId="2490"/>
    <cellStyle name="Normal 9 2 2 4 3 3 5 3 2" xfId="15177"/>
    <cellStyle name="Normal 9 2 2 4 3 3 5 4" xfId="12479"/>
    <cellStyle name="Normal 9 2 2 4 3 3 5 4 2" xfId="19457"/>
    <cellStyle name="Normal 9 2 2 4 3 3 5 5" xfId="15175"/>
    <cellStyle name="Normal 9 2 2 4 3 3 6" xfId="2491"/>
    <cellStyle name="Normal 9 2 2 4 3 3 6 2" xfId="15178"/>
    <cellStyle name="Normal 9 2 2 4 3 3 7" xfId="2492"/>
    <cellStyle name="Normal 9 2 2 4 3 3 7 2" xfId="15179"/>
    <cellStyle name="Normal 9 2 2 4 3 3 8" xfId="10053"/>
    <cellStyle name="Normal 9 2 2 4 3 3 8 2" xfId="17038"/>
    <cellStyle name="Normal 9 2 2 4 3 3 9" xfId="15165"/>
    <cellStyle name="Normal 9 2 2 4 3 4" xfId="2493"/>
    <cellStyle name="Normal 9 2 2 4 3 4 2" xfId="2494"/>
    <cellStyle name="Normal 9 2 2 4 3 4 2 2" xfId="2495"/>
    <cellStyle name="Normal 9 2 2 4 3 4 2 2 2" xfId="15182"/>
    <cellStyle name="Normal 9 2 2 4 3 4 2 3" xfId="2496"/>
    <cellStyle name="Normal 9 2 2 4 3 4 2 3 2" xfId="15183"/>
    <cellStyle name="Normal 9 2 2 4 3 4 2 4" xfId="11447"/>
    <cellStyle name="Normal 9 2 2 4 3 4 2 4 2" xfId="18425"/>
    <cellStyle name="Normal 9 2 2 4 3 4 2 5" xfId="15181"/>
    <cellStyle name="Normal 9 2 2 4 3 4 3" xfId="2497"/>
    <cellStyle name="Normal 9 2 2 4 3 4 3 2" xfId="2498"/>
    <cellStyle name="Normal 9 2 2 4 3 4 3 2 2" xfId="15185"/>
    <cellStyle name="Normal 9 2 2 4 3 4 3 3" xfId="2499"/>
    <cellStyle name="Normal 9 2 2 4 3 4 3 3 2" xfId="15186"/>
    <cellStyle name="Normal 9 2 2 4 3 4 3 4" xfId="12077"/>
    <cellStyle name="Normal 9 2 2 4 3 4 3 4 2" xfId="19055"/>
    <cellStyle name="Normal 9 2 2 4 3 4 3 5" xfId="15184"/>
    <cellStyle name="Normal 9 2 2 4 3 4 4" xfId="2500"/>
    <cellStyle name="Normal 9 2 2 4 3 4 4 2" xfId="2501"/>
    <cellStyle name="Normal 9 2 2 4 3 4 4 2 2" xfId="15188"/>
    <cellStyle name="Normal 9 2 2 4 3 4 4 3" xfId="2502"/>
    <cellStyle name="Normal 9 2 2 4 3 4 4 3 2" xfId="15189"/>
    <cellStyle name="Normal 9 2 2 4 3 4 4 4" xfId="12710"/>
    <cellStyle name="Normal 9 2 2 4 3 4 4 4 2" xfId="19685"/>
    <cellStyle name="Normal 9 2 2 4 3 4 4 5" xfId="15187"/>
    <cellStyle name="Normal 9 2 2 4 3 4 5" xfId="2503"/>
    <cellStyle name="Normal 9 2 2 4 3 4 5 2" xfId="15190"/>
    <cellStyle name="Normal 9 2 2 4 3 4 6" xfId="2504"/>
    <cellStyle name="Normal 9 2 2 4 3 4 6 2" xfId="15191"/>
    <cellStyle name="Normal 9 2 2 4 3 4 7" xfId="10813"/>
    <cellStyle name="Normal 9 2 2 4 3 4 7 2" xfId="17795"/>
    <cellStyle name="Normal 9 2 2 4 3 4 8" xfId="15180"/>
    <cellStyle name="Normal 9 2 2 4 3 4 9" xfId="20062"/>
    <cellStyle name="Normal 9 2 2 4 3 5" xfId="2505"/>
    <cellStyle name="Normal 9 2 2 4 3 5 2" xfId="2506"/>
    <cellStyle name="Normal 9 2 2 4 3 5 2 2" xfId="2507"/>
    <cellStyle name="Normal 9 2 2 4 3 5 2 2 2" xfId="15194"/>
    <cellStyle name="Normal 9 2 2 4 3 5 2 3" xfId="2508"/>
    <cellStyle name="Normal 9 2 2 4 3 5 2 3 2" xfId="15195"/>
    <cellStyle name="Normal 9 2 2 4 3 5 2 4" xfId="12811"/>
    <cellStyle name="Normal 9 2 2 4 3 5 2 4 2" xfId="19786"/>
    <cellStyle name="Normal 9 2 2 4 3 5 2 5" xfId="15193"/>
    <cellStyle name="Normal 9 2 2 4 3 5 3" xfId="2509"/>
    <cellStyle name="Normal 9 2 2 4 3 5 3 2" xfId="15196"/>
    <cellStyle name="Normal 9 2 2 4 3 5 4" xfId="2510"/>
    <cellStyle name="Normal 9 2 2 4 3 5 4 2" xfId="15197"/>
    <cellStyle name="Normal 9 2 2 4 3 5 5" xfId="10317"/>
    <cellStyle name="Normal 9 2 2 4 3 5 5 2" xfId="17302"/>
    <cellStyle name="Normal 9 2 2 4 3 5 6" xfId="15192"/>
    <cellStyle name="Normal 9 2 2 4 3 5 7" xfId="20063"/>
    <cellStyle name="Normal 9 2 2 4 3 6" xfId="2511"/>
    <cellStyle name="Normal 9 2 2 4 3 6 2" xfId="2512"/>
    <cellStyle name="Normal 9 2 2 4 3 6 2 2" xfId="15199"/>
    <cellStyle name="Normal 9 2 2 4 3 6 3" xfId="2513"/>
    <cellStyle name="Normal 9 2 2 4 3 6 3 2" xfId="15200"/>
    <cellStyle name="Normal 9 2 2 4 3 6 4" xfId="10954"/>
    <cellStyle name="Normal 9 2 2 4 3 6 4 2" xfId="17932"/>
    <cellStyle name="Normal 9 2 2 4 3 6 5" xfId="15198"/>
    <cellStyle name="Normal 9 2 2 4 3 7" xfId="2514"/>
    <cellStyle name="Normal 9 2 2 4 3 7 2" xfId="2515"/>
    <cellStyle name="Normal 9 2 2 4 3 7 2 2" xfId="15202"/>
    <cellStyle name="Normal 9 2 2 4 3 7 3" xfId="2516"/>
    <cellStyle name="Normal 9 2 2 4 3 7 3 2" xfId="15203"/>
    <cellStyle name="Normal 9 2 2 4 3 7 4" xfId="11584"/>
    <cellStyle name="Normal 9 2 2 4 3 7 4 2" xfId="18562"/>
    <cellStyle name="Normal 9 2 2 4 3 7 5" xfId="15201"/>
    <cellStyle name="Normal 9 2 2 4 3 8" xfId="2517"/>
    <cellStyle name="Normal 9 2 2 4 3 8 2" xfId="2518"/>
    <cellStyle name="Normal 9 2 2 4 3 8 2 2" xfId="15205"/>
    <cellStyle name="Normal 9 2 2 4 3 8 3" xfId="2519"/>
    <cellStyle name="Normal 9 2 2 4 3 8 3 2" xfId="15206"/>
    <cellStyle name="Normal 9 2 2 4 3 8 4" xfId="12214"/>
    <cellStyle name="Normal 9 2 2 4 3 8 4 2" xfId="19192"/>
    <cellStyle name="Normal 9 2 2 4 3 8 5" xfId="15204"/>
    <cellStyle name="Normal 9 2 2 4 3 9" xfId="2520"/>
    <cellStyle name="Normal 9 2 2 4 3 9 2" xfId="15207"/>
    <cellStyle name="Normal 9 2 2 4 4" xfId="2521"/>
    <cellStyle name="Normal 9 2 2 4 4 10" xfId="15208"/>
    <cellStyle name="Normal 9 2 2 4 4 11" xfId="20064"/>
    <cellStyle name="Normal 9 2 2 4 4 2" xfId="2522"/>
    <cellStyle name="Normal 9 2 2 4 4 2 10" xfId="20065"/>
    <cellStyle name="Normal 9 2 2 4 4 2 2" xfId="2523"/>
    <cellStyle name="Normal 9 2 2 4 4 2 2 2" xfId="2524"/>
    <cellStyle name="Normal 9 2 2 4 4 2 2 2 2" xfId="15211"/>
    <cellStyle name="Normal 9 2 2 4 4 2 2 3" xfId="2525"/>
    <cellStyle name="Normal 9 2 2 4 4 2 2 3 2" xfId="15212"/>
    <cellStyle name="Normal 9 2 2 4 4 2 2 4" xfId="10648"/>
    <cellStyle name="Normal 9 2 2 4 4 2 2 4 2" xfId="17633"/>
    <cellStyle name="Normal 9 2 2 4 4 2 2 5" xfId="15210"/>
    <cellStyle name="Normal 9 2 2 4 4 2 3" xfId="2526"/>
    <cellStyle name="Normal 9 2 2 4 4 2 3 2" xfId="2527"/>
    <cellStyle name="Normal 9 2 2 4 4 2 3 2 2" xfId="15214"/>
    <cellStyle name="Normal 9 2 2 4 4 2 3 3" xfId="2528"/>
    <cellStyle name="Normal 9 2 2 4 4 2 3 3 2" xfId="15215"/>
    <cellStyle name="Normal 9 2 2 4 4 2 3 4" xfId="11285"/>
    <cellStyle name="Normal 9 2 2 4 4 2 3 4 2" xfId="18263"/>
    <cellStyle name="Normal 9 2 2 4 4 2 3 5" xfId="15213"/>
    <cellStyle name="Normal 9 2 2 4 4 2 4" xfId="2529"/>
    <cellStyle name="Normal 9 2 2 4 4 2 4 2" xfId="2530"/>
    <cellStyle name="Normal 9 2 2 4 4 2 4 2 2" xfId="15217"/>
    <cellStyle name="Normal 9 2 2 4 4 2 4 3" xfId="2531"/>
    <cellStyle name="Normal 9 2 2 4 4 2 4 3 2" xfId="15218"/>
    <cellStyle name="Normal 9 2 2 4 4 2 4 4" xfId="11915"/>
    <cellStyle name="Normal 9 2 2 4 4 2 4 4 2" xfId="18893"/>
    <cellStyle name="Normal 9 2 2 4 4 2 4 5" xfId="15216"/>
    <cellStyle name="Normal 9 2 2 4 4 2 5" xfId="2532"/>
    <cellStyle name="Normal 9 2 2 4 4 2 5 2" xfId="2533"/>
    <cellStyle name="Normal 9 2 2 4 4 2 5 2 2" xfId="15220"/>
    <cellStyle name="Normal 9 2 2 4 4 2 5 3" xfId="2534"/>
    <cellStyle name="Normal 9 2 2 4 4 2 5 3 2" xfId="15221"/>
    <cellStyle name="Normal 9 2 2 4 4 2 5 4" xfId="12545"/>
    <cellStyle name="Normal 9 2 2 4 4 2 5 4 2" xfId="19523"/>
    <cellStyle name="Normal 9 2 2 4 4 2 5 5" xfId="15219"/>
    <cellStyle name="Normal 9 2 2 4 4 2 6" xfId="2535"/>
    <cellStyle name="Normal 9 2 2 4 4 2 6 2" xfId="15222"/>
    <cellStyle name="Normal 9 2 2 4 4 2 7" xfId="2536"/>
    <cellStyle name="Normal 9 2 2 4 4 2 7 2" xfId="15223"/>
    <cellStyle name="Normal 9 2 2 4 4 2 8" xfId="10119"/>
    <cellStyle name="Normal 9 2 2 4 4 2 8 2" xfId="17104"/>
    <cellStyle name="Normal 9 2 2 4 4 2 9" xfId="15209"/>
    <cellStyle name="Normal 9 2 2 4 4 3" xfId="2537"/>
    <cellStyle name="Normal 9 2 2 4 4 3 2" xfId="2538"/>
    <cellStyle name="Normal 9 2 2 4 4 3 2 2" xfId="15225"/>
    <cellStyle name="Normal 9 2 2 4 4 3 3" xfId="2539"/>
    <cellStyle name="Normal 9 2 2 4 4 3 3 2" xfId="15226"/>
    <cellStyle name="Normal 9 2 2 4 4 3 4" xfId="10383"/>
    <cellStyle name="Normal 9 2 2 4 4 3 4 2" xfId="17368"/>
    <cellStyle name="Normal 9 2 2 4 4 3 5" xfId="15224"/>
    <cellStyle name="Normal 9 2 2 4 4 4" xfId="2540"/>
    <cellStyle name="Normal 9 2 2 4 4 4 2" xfId="2541"/>
    <cellStyle name="Normal 9 2 2 4 4 4 2 2" xfId="15228"/>
    <cellStyle name="Normal 9 2 2 4 4 4 3" xfId="2542"/>
    <cellStyle name="Normal 9 2 2 4 4 4 3 2" xfId="15229"/>
    <cellStyle name="Normal 9 2 2 4 4 4 4" xfId="11020"/>
    <cellStyle name="Normal 9 2 2 4 4 4 4 2" xfId="17998"/>
    <cellStyle name="Normal 9 2 2 4 4 4 5" xfId="15227"/>
    <cellStyle name="Normal 9 2 2 4 4 5" xfId="2543"/>
    <cellStyle name="Normal 9 2 2 4 4 5 2" xfId="2544"/>
    <cellStyle name="Normal 9 2 2 4 4 5 2 2" xfId="15231"/>
    <cellStyle name="Normal 9 2 2 4 4 5 3" xfId="2545"/>
    <cellStyle name="Normal 9 2 2 4 4 5 3 2" xfId="15232"/>
    <cellStyle name="Normal 9 2 2 4 4 5 4" xfId="11650"/>
    <cellStyle name="Normal 9 2 2 4 4 5 4 2" xfId="18628"/>
    <cellStyle name="Normal 9 2 2 4 4 5 5" xfId="15230"/>
    <cellStyle name="Normal 9 2 2 4 4 6" xfId="2546"/>
    <cellStyle name="Normal 9 2 2 4 4 6 2" xfId="2547"/>
    <cellStyle name="Normal 9 2 2 4 4 6 2 2" xfId="15234"/>
    <cellStyle name="Normal 9 2 2 4 4 6 3" xfId="2548"/>
    <cellStyle name="Normal 9 2 2 4 4 6 3 2" xfId="15235"/>
    <cellStyle name="Normal 9 2 2 4 4 6 4" xfId="12280"/>
    <cellStyle name="Normal 9 2 2 4 4 6 4 2" xfId="19258"/>
    <cellStyle name="Normal 9 2 2 4 4 6 5" xfId="15233"/>
    <cellStyle name="Normal 9 2 2 4 4 7" xfId="2549"/>
    <cellStyle name="Normal 9 2 2 4 4 7 2" xfId="15236"/>
    <cellStyle name="Normal 9 2 2 4 4 8" xfId="2550"/>
    <cellStyle name="Normal 9 2 2 4 4 8 2" xfId="15237"/>
    <cellStyle name="Normal 9 2 2 4 4 9" xfId="9853"/>
    <cellStyle name="Normal 9 2 2 4 4 9 2" xfId="16839"/>
    <cellStyle name="Normal 9 2 2 4 5" xfId="2551"/>
    <cellStyle name="Normal 9 2 2 4 5 10" xfId="20066"/>
    <cellStyle name="Normal 9 2 2 4 5 2" xfId="2552"/>
    <cellStyle name="Normal 9 2 2 4 5 2 2" xfId="2553"/>
    <cellStyle name="Normal 9 2 2 4 5 2 2 2" xfId="15240"/>
    <cellStyle name="Normal 9 2 2 4 5 2 3" xfId="2554"/>
    <cellStyle name="Normal 9 2 2 4 5 2 3 2" xfId="15241"/>
    <cellStyle name="Normal 9 2 2 4 5 2 4" xfId="10516"/>
    <cellStyle name="Normal 9 2 2 4 5 2 4 2" xfId="17501"/>
    <cellStyle name="Normal 9 2 2 4 5 2 5" xfId="15239"/>
    <cellStyle name="Normal 9 2 2 4 5 3" xfId="2555"/>
    <cellStyle name="Normal 9 2 2 4 5 3 2" xfId="2556"/>
    <cellStyle name="Normal 9 2 2 4 5 3 2 2" xfId="15243"/>
    <cellStyle name="Normal 9 2 2 4 5 3 3" xfId="2557"/>
    <cellStyle name="Normal 9 2 2 4 5 3 3 2" xfId="15244"/>
    <cellStyle name="Normal 9 2 2 4 5 3 4" xfId="11153"/>
    <cellStyle name="Normal 9 2 2 4 5 3 4 2" xfId="18131"/>
    <cellStyle name="Normal 9 2 2 4 5 3 5" xfId="15242"/>
    <cellStyle name="Normal 9 2 2 4 5 4" xfId="2558"/>
    <cellStyle name="Normal 9 2 2 4 5 4 2" xfId="2559"/>
    <cellStyle name="Normal 9 2 2 4 5 4 2 2" xfId="15246"/>
    <cellStyle name="Normal 9 2 2 4 5 4 3" xfId="2560"/>
    <cellStyle name="Normal 9 2 2 4 5 4 3 2" xfId="15247"/>
    <cellStyle name="Normal 9 2 2 4 5 4 4" xfId="11783"/>
    <cellStyle name="Normal 9 2 2 4 5 4 4 2" xfId="18761"/>
    <cellStyle name="Normal 9 2 2 4 5 4 5" xfId="15245"/>
    <cellStyle name="Normal 9 2 2 4 5 5" xfId="2561"/>
    <cellStyle name="Normal 9 2 2 4 5 5 2" xfId="2562"/>
    <cellStyle name="Normal 9 2 2 4 5 5 2 2" xfId="15249"/>
    <cellStyle name="Normal 9 2 2 4 5 5 3" xfId="2563"/>
    <cellStyle name="Normal 9 2 2 4 5 5 3 2" xfId="15250"/>
    <cellStyle name="Normal 9 2 2 4 5 5 4" xfId="12413"/>
    <cellStyle name="Normal 9 2 2 4 5 5 4 2" xfId="19391"/>
    <cellStyle name="Normal 9 2 2 4 5 5 5" xfId="15248"/>
    <cellStyle name="Normal 9 2 2 4 5 6" xfId="2564"/>
    <cellStyle name="Normal 9 2 2 4 5 6 2" xfId="15251"/>
    <cellStyle name="Normal 9 2 2 4 5 7" xfId="2565"/>
    <cellStyle name="Normal 9 2 2 4 5 7 2" xfId="15252"/>
    <cellStyle name="Normal 9 2 2 4 5 8" xfId="9987"/>
    <cellStyle name="Normal 9 2 2 4 5 8 2" xfId="16972"/>
    <cellStyle name="Normal 9 2 2 4 5 9" xfId="15238"/>
    <cellStyle name="Normal 9 2 2 4 6" xfId="2566"/>
    <cellStyle name="Normal 9 2 2 4 6 2" xfId="2567"/>
    <cellStyle name="Normal 9 2 2 4 6 2 2" xfId="2568"/>
    <cellStyle name="Normal 9 2 2 4 6 2 2 2" xfId="15255"/>
    <cellStyle name="Normal 9 2 2 4 6 2 3" xfId="2569"/>
    <cellStyle name="Normal 9 2 2 4 6 2 3 2" xfId="15256"/>
    <cellStyle name="Normal 9 2 2 4 6 2 4" xfId="11417"/>
    <cellStyle name="Normal 9 2 2 4 6 2 4 2" xfId="18395"/>
    <cellStyle name="Normal 9 2 2 4 6 2 5" xfId="15254"/>
    <cellStyle name="Normal 9 2 2 4 6 3" xfId="2570"/>
    <cellStyle name="Normal 9 2 2 4 6 3 2" xfId="2571"/>
    <cellStyle name="Normal 9 2 2 4 6 3 2 2" xfId="15258"/>
    <cellStyle name="Normal 9 2 2 4 6 3 3" xfId="2572"/>
    <cellStyle name="Normal 9 2 2 4 6 3 3 2" xfId="15259"/>
    <cellStyle name="Normal 9 2 2 4 6 3 4" xfId="12047"/>
    <cellStyle name="Normal 9 2 2 4 6 3 4 2" xfId="19025"/>
    <cellStyle name="Normal 9 2 2 4 6 3 5" xfId="15257"/>
    <cellStyle name="Normal 9 2 2 4 6 4" xfId="2573"/>
    <cellStyle name="Normal 9 2 2 4 6 4 2" xfId="2574"/>
    <cellStyle name="Normal 9 2 2 4 6 4 2 2" xfId="15261"/>
    <cellStyle name="Normal 9 2 2 4 6 4 3" xfId="2575"/>
    <cellStyle name="Normal 9 2 2 4 6 4 3 2" xfId="15262"/>
    <cellStyle name="Normal 9 2 2 4 6 4 4" xfId="12677"/>
    <cellStyle name="Normal 9 2 2 4 6 4 4 2" xfId="19655"/>
    <cellStyle name="Normal 9 2 2 4 6 4 5" xfId="15260"/>
    <cellStyle name="Normal 9 2 2 4 6 5" xfId="2576"/>
    <cellStyle name="Normal 9 2 2 4 6 5 2" xfId="15263"/>
    <cellStyle name="Normal 9 2 2 4 6 6" xfId="2577"/>
    <cellStyle name="Normal 9 2 2 4 6 6 2" xfId="15264"/>
    <cellStyle name="Normal 9 2 2 4 6 7" xfId="10780"/>
    <cellStyle name="Normal 9 2 2 4 6 7 2" xfId="17765"/>
    <cellStyle name="Normal 9 2 2 4 6 8" xfId="15253"/>
    <cellStyle name="Normal 9 2 2 4 6 9" xfId="20067"/>
    <cellStyle name="Normal 9 2 2 4 7" xfId="2578"/>
    <cellStyle name="Normal 9 2 2 4 7 2" xfId="2579"/>
    <cellStyle name="Normal 9 2 2 4 7 2 2" xfId="2580"/>
    <cellStyle name="Normal 9 2 2 4 7 2 2 2" xfId="15267"/>
    <cellStyle name="Normal 9 2 2 4 7 2 3" xfId="2581"/>
    <cellStyle name="Normal 9 2 2 4 7 2 3 2" xfId="15268"/>
    <cellStyle name="Normal 9 2 2 4 7 2 4" xfId="12781"/>
    <cellStyle name="Normal 9 2 2 4 7 2 4 2" xfId="19756"/>
    <cellStyle name="Normal 9 2 2 4 7 2 5" xfId="15266"/>
    <cellStyle name="Normal 9 2 2 4 7 3" xfId="2582"/>
    <cellStyle name="Normal 9 2 2 4 7 3 2" xfId="15269"/>
    <cellStyle name="Normal 9 2 2 4 7 4" xfId="2583"/>
    <cellStyle name="Normal 9 2 2 4 7 4 2" xfId="15270"/>
    <cellStyle name="Normal 9 2 2 4 7 5" xfId="10251"/>
    <cellStyle name="Normal 9 2 2 4 7 5 2" xfId="17236"/>
    <cellStyle name="Normal 9 2 2 4 7 6" xfId="15265"/>
    <cellStyle name="Normal 9 2 2 4 7 7" xfId="20068"/>
    <cellStyle name="Normal 9 2 2 4 8" xfId="2584"/>
    <cellStyle name="Normal 9 2 2 4 8 2" xfId="2585"/>
    <cellStyle name="Normal 9 2 2 4 8 2 2" xfId="15272"/>
    <cellStyle name="Normal 9 2 2 4 8 3" xfId="2586"/>
    <cellStyle name="Normal 9 2 2 4 8 3 2" xfId="15273"/>
    <cellStyle name="Normal 9 2 2 4 8 4" xfId="10888"/>
    <cellStyle name="Normal 9 2 2 4 8 4 2" xfId="17866"/>
    <cellStyle name="Normal 9 2 2 4 8 5" xfId="15271"/>
    <cellStyle name="Normal 9 2 2 4 9" xfId="2587"/>
    <cellStyle name="Normal 9 2 2 4 9 2" xfId="2588"/>
    <cellStyle name="Normal 9 2 2 4 9 2 2" xfId="15275"/>
    <cellStyle name="Normal 9 2 2 4 9 3" xfId="2589"/>
    <cellStyle name="Normal 9 2 2 4 9 3 2" xfId="15276"/>
    <cellStyle name="Normal 9 2 2 4 9 4" xfId="11518"/>
    <cellStyle name="Normal 9 2 2 4 9 4 2" xfId="18496"/>
    <cellStyle name="Normal 9 2 2 4 9 5" xfId="15274"/>
    <cellStyle name="Normal 9 2 2 5" xfId="2590"/>
    <cellStyle name="Normal 9 2 2 5 10" xfId="2591"/>
    <cellStyle name="Normal 9 2 2 5 10 2" xfId="15278"/>
    <cellStyle name="Normal 9 2 2 5 11" xfId="2592"/>
    <cellStyle name="Normal 9 2 2 5 11 2" xfId="15279"/>
    <cellStyle name="Normal 9 2 2 5 12" xfId="9736"/>
    <cellStyle name="Normal 9 2 2 5 12 2" xfId="16723"/>
    <cellStyle name="Normal 9 2 2 5 13" xfId="15277"/>
    <cellStyle name="Normal 9 2 2 5 14" xfId="20069"/>
    <cellStyle name="Normal 9 2 2 5 2" xfId="2593"/>
    <cellStyle name="Normal 9 2 2 5 2 10" xfId="9803"/>
    <cellStyle name="Normal 9 2 2 5 2 10 2" xfId="16789"/>
    <cellStyle name="Normal 9 2 2 5 2 11" xfId="15280"/>
    <cellStyle name="Normal 9 2 2 5 2 12" xfId="20070"/>
    <cellStyle name="Normal 9 2 2 5 2 2" xfId="2594"/>
    <cellStyle name="Normal 9 2 2 5 2 2 10" xfId="15281"/>
    <cellStyle name="Normal 9 2 2 5 2 2 11" xfId="20071"/>
    <cellStyle name="Normal 9 2 2 5 2 2 2" xfId="2595"/>
    <cellStyle name="Normal 9 2 2 5 2 2 2 10" xfId="20072"/>
    <cellStyle name="Normal 9 2 2 5 2 2 2 2" xfId="2596"/>
    <cellStyle name="Normal 9 2 2 5 2 2 2 2 2" xfId="2597"/>
    <cellStyle name="Normal 9 2 2 5 2 2 2 2 2 2" xfId="15284"/>
    <cellStyle name="Normal 9 2 2 5 2 2 2 2 3" xfId="2598"/>
    <cellStyle name="Normal 9 2 2 5 2 2 2 2 3 2" xfId="15285"/>
    <cellStyle name="Normal 9 2 2 5 2 2 2 2 4" xfId="10730"/>
    <cellStyle name="Normal 9 2 2 5 2 2 2 2 4 2" xfId="17715"/>
    <cellStyle name="Normal 9 2 2 5 2 2 2 2 5" xfId="15283"/>
    <cellStyle name="Normal 9 2 2 5 2 2 2 3" xfId="2599"/>
    <cellStyle name="Normal 9 2 2 5 2 2 2 3 2" xfId="2600"/>
    <cellStyle name="Normal 9 2 2 5 2 2 2 3 2 2" xfId="15287"/>
    <cellStyle name="Normal 9 2 2 5 2 2 2 3 3" xfId="2601"/>
    <cellStyle name="Normal 9 2 2 5 2 2 2 3 3 2" xfId="15288"/>
    <cellStyle name="Normal 9 2 2 5 2 2 2 3 4" xfId="11367"/>
    <cellStyle name="Normal 9 2 2 5 2 2 2 3 4 2" xfId="18345"/>
    <cellStyle name="Normal 9 2 2 5 2 2 2 3 5" xfId="15286"/>
    <cellStyle name="Normal 9 2 2 5 2 2 2 4" xfId="2602"/>
    <cellStyle name="Normal 9 2 2 5 2 2 2 4 2" xfId="2603"/>
    <cellStyle name="Normal 9 2 2 5 2 2 2 4 2 2" xfId="15290"/>
    <cellStyle name="Normal 9 2 2 5 2 2 2 4 3" xfId="2604"/>
    <cellStyle name="Normal 9 2 2 5 2 2 2 4 3 2" xfId="15291"/>
    <cellStyle name="Normal 9 2 2 5 2 2 2 4 4" xfId="11997"/>
    <cellStyle name="Normal 9 2 2 5 2 2 2 4 4 2" xfId="18975"/>
    <cellStyle name="Normal 9 2 2 5 2 2 2 4 5" xfId="15289"/>
    <cellStyle name="Normal 9 2 2 5 2 2 2 5" xfId="2605"/>
    <cellStyle name="Normal 9 2 2 5 2 2 2 5 2" xfId="2606"/>
    <cellStyle name="Normal 9 2 2 5 2 2 2 5 2 2" xfId="15293"/>
    <cellStyle name="Normal 9 2 2 5 2 2 2 5 3" xfId="2607"/>
    <cellStyle name="Normal 9 2 2 5 2 2 2 5 3 2" xfId="15294"/>
    <cellStyle name="Normal 9 2 2 5 2 2 2 5 4" xfId="12627"/>
    <cellStyle name="Normal 9 2 2 5 2 2 2 5 4 2" xfId="19605"/>
    <cellStyle name="Normal 9 2 2 5 2 2 2 5 5" xfId="15292"/>
    <cellStyle name="Normal 9 2 2 5 2 2 2 6" xfId="2608"/>
    <cellStyle name="Normal 9 2 2 5 2 2 2 6 2" xfId="15295"/>
    <cellStyle name="Normal 9 2 2 5 2 2 2 7" xfId="2609"/>
    <cellStyle name="Normal 9 2 2 5 2 2 2 7 2" xfId="15296"/>
    <cellStyle name="Normal 9 2 2 5 2 2 2 8" xfId="10201"/>
    <cellStyle name="Normal 9 2 2 5 2 2 2 8 2" xfId="17186"/>
    <cellStyle name="Normal 9 2 2 5 2 2 2 9" xfId="15282"/>
    <cellStyle name="Normal 9 2 2 5 2 2 3" xfId="2610"/>
    <cellStyle name="Normal 9 2 2 5 2 2 3 2" xfId="2611"/>
    <cellStyle name="Normal 9 2 2 5 2 2 3 2 2" xfId="15298"/>
    <cellStyle name="Normal 9 2 2 5 2 2 3 3" xfId="2612"/>
    <cellStyle name="Normal 9 2 2 5 2 2 3 3 2" xfId="15299"/>
    <cellStyle name="Normal 9 2 2 5 2 2 3 4" xfId="10465"/>
    <cellStyle name="Normal 9 2 2 5 2 2 3 4 2" xfId="17450"/>
    <cellStyle name="Normal 9 2 2 5 2 2 3 5" xfId="15297"/>
    <cellStyle name="Normal 9 2 2 5 2 2 4" xfId="2613"/>
    <cellStyle name="Normal 9 2 2 5 2 2 4 2" xfId="2614"/>
    <cellStyle name="Normal 9 2 2 5 2 2 4 2 2" xfId="15301"/>
    <cellStyle name="Normal 9 2 2 5 2 2 4 3" xfId="2615"/>
    <cellStyle name="Normal 9 2 2 5 2 2 4 3 2" xfId="15302"/>
    <cellStyle name="Normal 9 2 2 5 2 2 4 4" xfId="11102"/>
    <cellStyle name="Normal 9 2 2 5 2 2 4 4 2" xfId="18080"/>
    <cellStyle name="Normal 9 2 2 5 2 2 4 5" xfId="15300"/>
    <cellStyle name="Normal 9 2 2 5 2 2 5" xfId="2616"/>
    <cellStyle name="Normal 9 2 2 5 2 2 5 2" xfId="2617"/>
    <cellStyle name="Normal 9 2 2 5 2 2 5 2 2" xfId="15304"/>
    <cellStyle name="Normal 9 2 2 5 2 2 5 3" xfId="2618"/>
    <cellStyle name="Normal 9 2 2 5 2 2 5 3 2" xfId="15305"/>
    <cellStyle name="Normal 9 2 2 5 2 2 5 4" xfId="11732"/>
    <cellStyle name="Normal 9 2 2 5 2 2 5 4 2" xfId="18710"/>
    <cellStyle name="Normal 9 2 2 5 2 2 5 5" xfId="15303"/>
    <cellStyle name="Normal 9 2 2 5 2 2 6" xfId="2619"/>
    <cellStyle name="Normal 9 2 2 5 2 2 6 2" xfId="2620"/>
    <cellStyle name="Normal 9 2 2 5 2 2 6 2 2" xfId="15307"/>
    <cellStyle name="Normal 9 2 2 5 2 2 6 3" xfId="2621"/>
    <cellStyle name="Normal 9 2 2 5 2 2 6 3 2" xfId="15308"/>
    <cellStyle name="Normal 9 2 2 5 2 2 6 4" xfId="12362"/>
    <cellStyle name="Normal 9 2 2 5 2 2 6 4 2" xfId="19340"/>
    <cellStyle name="Normal 9 2 2 5 2 2 6 5" xfId="15306"/>
    <cellStyle name="Normal 9 2 2 5 2 2 7" xfId="2622"/>
    <cellStyle name="Normal 9 2 2 5 2 2 7 2" xfId="15309"/>
    <cellStyle name="Normal 9 2 2 5 2 2 8" xfId="2623"/>
    <cellStyle name="Normal 9 2 2 5 2 2 8 2" xfId="15310"/>
    <cellStyle name="Normal 9 2 2 5 2 2 9" xfId="9935"/>
    <cellStyle name="Normal 9 2 2 5 2 2 9 2" xfId="16921"/>
    <cellStyle name="Normal 9 2 2 5 2 3" xfId="2624"/>
    <cellStyle name="Normal 9 2 2 5 2 3 10" xfId="20073"/>
    <cellStyle name="Normal 9 2 2 5 2 3 2" xfId="2625"/>
    <cellStyle name="Normal 9 2 2 5 2 3 2 2" xfId="2626"/>
    <cellStyle name="Normal 9 2 2 5 2 3 2 2 2" xfId="15313"/>
    <cellStyle name="Normal 9 2 2 5 2 3 2 3" xfId="2627"/>
    <cellStyle name="Normal 9 2 2 5 2 3 2 3 2" xfId="15314"/>
    <cellStyle name="Normal 9 2 2 5 2 3 2 4" xfId="10598"/>
    <cellStyle name="Normal 9 2 2 5 2 3 2 4 2" xfId="17583"/>
    <cellStyle name="Normal 9 2 2 5 2 3 2 5" xfId="15312"/>
    <cellStyle name="Normal 9 2 2 5 2 3 3" xfId="2628"/>
    <cellStyle name="Normal 9 2 2 5 2 3 3 2" xfId="2629"/>
    <cellStyle name="Normal 9 2 2 5 2 3 3 2 2" xfId="15316"/>
    <cellStyle name="Normal 9 2 2 5 2 3 3 3" xfId="2630"/>
    <cellStyle name="Normal 9 2 2 5 2 3 3 3 2" xfId="15317"/>
    <cellStyle name="Normal 9 2 2 5 2 3 3 4" xfId="11235"/>
    <cellStyle name="Normal 9 2 2 5 2 3 3 4 2" xfId="18213"/>
    <cellStyle name="Normal 9 2 2 5 2 3 3 5" xfId="15315"/>
    <cellStyle name="Normal 9 2 2 5 2 3 4" xfId="2631"/>
    <cellStyle name="Normal 9 2 2 5 2 3 4 2" xfId="2632"/>
    <cellStyle name="Normal 9 2 2 5 2 3 4 2 2" xfId="15319"/>
    <cellStyle name="Normal 9 2 2 5 2 3 4 3" xfId="2633"/>
    <cellStyle name="Normal 9 2 2 5 2 3 4 3 2" xfId="15320"/>
    <cellStyle name="Normal 9 2 2 5 2 3 4 4" xfId="11865"/>
    <cellStyle name="Normal 9 2 2 5 2 3 4 4 2" xfId="18843"/>
    <cellStyle name="Normal 9 2 2 5 2 3 4 5" xfId="15318"/>
    <cellStyle name="Normal 9 2 2 5 2 3 5" xfId="2634"/>
    <cellStyle name="Normal 9 2 2 5 2 3 5 2" xfId="2635"/>
    <cellStyle name="Normal 9 2 2 5 2 3 5 2 2" xfId="15322"/>
    <cellStyle name="Normal 9 2 2 5 2 3 5 3" xfId="2636"/>
    <cellStyle name="Normal 9 2 2 5 2 3 5 3 2" xfId="15323"/>
    <cellStyle name="Normal 9 2 2 5 2 3 5 4" xfId="12495"/>
    <cellStyle name="Normal 9 2 2 5 2 3 5 4 2" xfId="19473"/>
    <cellStyle name="Normal 9 2 2 5 2 3 5 5" xfId="15321"/>
    <cellStyle name="Normal 9 2 2 5 2 3 6" xfId="2637"/>
    <cellStyle name="Normal 9 2 2 5 2 3 6 2" xfId="15324"/>
    <cellStyle name="Normal 9 2 2 5 2 3 7" xfId="2638"/>
    <cellStyle name="Normal 9 2 2 5 2 3 7 2" xfId="15325"/>
    <cellStyle name="Normal 9 2 2 5 2 3 8" xfId="10069"/>
    <cellStyle name="Normal 9 2 2 5 2 3 8 2" xfId="17054"/>
    <cellStyle name="Normal 9 2 2 5 2 3 9" xfId="15311"/>
    <cellStyle name="Normal 9 2 2 5 2 4" xfId="2639"/>
    <cellStyle name="Normal 9 2 2 5 2 4 2" xfId="2640"/>
    <cellStyle name="Normal 9 2 2 5 2 4 2 2" xfId="15327"/>
    <cellStyle name="Normal 9 2 2 5 2 4 3" xfId="2641"/>
    <cellStyle name="Normal 9 2 2 5 2 4 3 2" xfId="15328"/>
    <cellStyle name="Normal 9 2 2 5 2 4 4" xfId="10333"/>
    <cellStyle name="Normal 9 2 2 5 2 4 4 2" xfId="17318"/>
    <cellStyle name="Normal 9 2 2 5 2 4 5" xfId="15326"/>
    <cellStyle name="Normal 9 2 2 5 2 5" xfId="2642"/>
    <cellStyle name="Normal 9 2 2 5 2 5 2" xfId="2643"/>
    <cellStyle name="Normal 9 2 2 5 2 5 2 2" xfId="15330"/>
    <cellStyle name="Normal 9 2 2 5 2 5 3" xfId="2644"/>
    <cellStyle name="Normal 9 2 2 5 2 5 3 2" xfId="15331"/>
    <cellStyle name="Normal 9 2 2 5 2 5 4" xfId="10970"/>
    <cellStyle name="Normal 9 2 2 5 2 5 4 2" xfId="17948"/>
    <cellStyle name="Normal 9 2 2 5 2 5 5" xfId="15329"/>
    <cellStyle name="Normal 9 2 2 5 2 6" xfId="2645"/>
    <cellStyle name="Normal 9 2 2 5 2 6 2" xfId="2646"/>
    <cellStyle name="Normal 9 2 2 5 2 6 2 2" xfId="15333"/>
    <cellStyle name="Normal 9 2 2 5 2 6 3" xfId="2647"/>
    <cellStyle name="Normal 9 2 2 5 2 6 3 2" xfId="15334"/>
    <cellStyle name="Normal 9 2 2 5 2 6 4" xfId="11600"/>
    <cellStyle name="Normal 9 2 2 5 2 6 4 2" xfId="18578"/>
    <cellStyle name="Normal 9 2 2 5 2 6 5" xfId="15332"/>
    <cellStyle name="Normal 9 2 2 5 2 7" xfId="2648"/>
    <cellStyle name="Normal 9 2 2 5 2 7 2" xfId="2649"/>
    <cellStyle name="Normal 9 2 2 5 2 7 2 2" xfId="15336"/>
    <cellStyle name="Normal 9 2 2 5 2 7 3" xfId="2650"/>
    <cellStyle name="Normal 9 2 2 5 2 7 3 2" xfId="15337"/>
    <cellStyle name="Normal 9 2 2 5 2 7 4" xfId="12230"/>
    <cellStyle name="Normal 9 2 2 5 2 7 4 2" xfId="19208"/>
    <cellStyle name="Normal 9 2 2 5 2 7 5" xfId="15335"/>
    <cellStyle name="Normal 9 2 2 5 2 8" xfId="2651"/>
    <cellStyle name="Normal 9 2 2 5 2 8 2" xfId="15338"/>
    <cellStyle name="Normal 9 2 2 5 2 9" xfId="2652"/>
    <cellStyle name="Normal 9 2 2 5 2 9 2" xfId="15339"/>
    <cellStyle name="Normal 9 2 2 5 3" xfId="2653"/>
    <cellStyle name="Normal 9 2 2 5 3 10" xfId="15340"/>
    <cellStyle name="Normal 9 2 2 5 3 11" xfId="20074"/>
    <cellStyle name="Normal 9 2 2 5 3 2" xfId="2654"/>
    <cellStyle name="Normal 9 2 2 5 3 2 10" xfId="20075"/>
    <cellStyle name="Normal 9 2 2 5 3 2 2" xfId="2655"/>
    <cellStyle name="Normal 9 2 2 5 3 2 2 2" xfId="2656"/>
    <cellStyle name="Normal 9 2 2 5 3 2 2 2 2" xfId="15343"/>
    <cellStyle name="Normal 9 2 2 5 3 2 2 3" xfId="2657"/>
    <cellStyle name="Normal 9 2 2 5 3 2 2 3 2" xfId="15344"/>
    <cellStyle name="Normal 9 2 2 5 3 2 2 4" xfId="10664"/>
    <cellStyle name="Normal 9 2 2 5 3 2 2 4 2" xfId="17649"/>
    <cellStyle name="Normal 9 2 2 5 3 2 2 5" xfId="15342"/>
    <cellStyle name="Normal 9 2 2 5 3 2 3" xfId="2658"/>
    <cellStyle name="Normal 9 2 2 5 3 2 3 2" xfId="2659"/>
    <cellStyle name="Normal 9 2 2 5 3 2 3 2 2" xfId="15346"/>
    <cellStyle name="Normal 9 2 2 5 3 2 3 3" xfId="2660"/>
    <cellStyle name="Normal 9 2 2 5 3 2 3 3 2" xfId="15347"/>
    <cellStyle name="Normal 9 2 2 5 3 2 3 4" xfId="11301"/>
    <cellStyle name="Normal 9 2 2 5 3 2 3 4 2" xfId="18279"/>
    <cellStyle name="Normal 9 2 2 5 3 2 3 5" xfId="15345"/>
    <cellStyle name="Normal 9 2 2 5 3 2 4" xfId="2661"/>
    <cellStyle name="Normal 9 2 2 5 3 2 4 2" xfId="2662"/>
    <cellStyle name="Normal 9 2 2 5 3 2 4 2 2" xfId="15349"/>
    <cellStyle name="Normal 9 2 2 5 3 2 4 3" xfId="2663"/>
    <cellStyle name="Normal 9 2 2 5 3 2 4 3 2" xfId="15350"/>
    <cellStyle name="Normal 9 2 2 5 3 2 4 4" xfId="11931"/>
    <cellStyle name="Normal 9 2 2 5 3 2 4 4 2" xfId="18909"/>
    <cellStyle name="Normal 9 2 2 5 3 2 4 5" xfId="15348"/>
    <cellStyle name="Normal 9 2 2 5 3 2 5" xfId="2664"/>
    <cellStyle name="Normal 9 2 2 5 3 2 5 2" xfId="2665"/>
    <cellStyle name="Normal 9 2 2 5 3 2 5 2 2" xfId="15352"/>
    <cellStyle name="Normal 9 2 2 5 3 2 5 3" xfId="2666"/>
    <cellStyle name="Normal 9 2 2 5 3 2 5 3 2" xfId="15353"/>
    <cellStyle name="Normal 9 2 2 5 3 2 5 4" xfId="12561"/>
    <cellStyle name="Normal 9 2 2 5 3 2 5 4 2" xfId="19539"/>
    <cellStyle name="Normal 9 2 2 5 3 2 5 5" xfId="15351"/>
    <cellStyle name="Normal 9 2 2 5 3 2 6" xfId="2667"/>
    <cellStyle name="Normal 9 2 2 5 3 2 6 2" xfId="15354"/>
    <cellStyle name="Normal 9 2 2 5 3 2 7" xfId="2668"/>
    <cellStyle name="Normal 9 2 2 5 3 2 7 2" xfId="15355"/>
    <cellStyle name="Normal 9 2 2 5 3 2 8" xfId="10135"/>
    <cellStyle name="Normal 9 2 2 5 3 2 8 2" xfId="17120"/>
    <cellStyle name="Normal 9 2 2 5 3 2 9" xfId="15341"/>
    <cellStyle name="Normal 9 2 2 5 3 3" xfId="2669"/>
    <cellStyle name="Normal 9 2 2 5 3 3 2" xfId="2670"/>
    <cellStyle name="Normal 9 2 2 5 3 3 2 2" xfId="15357"/>
    <cellStyle name="Normal 9 2 2 5 3 3 3" xfId="2671"/>
    <cellStyle name="Normal 9 2 2 5 3 3 3 2" xfId="15358"/>
    <cellStyle name="Normal 9 2 2 5 3 3 4" xfId="10399"/>
    <cellStyle name="Normal 9 2 2 5 3 3 4 2" xfId="17384"/>
    <cellStyle name="Normal 9 2 2 5 3 3 5" xfId="15356"/>
    <cellStyle name="Normal 9 2 2 5 3 4" xfId="2672"/>
    <cellStyle name="Normal 9 2 2 5 3 4 2" xfId="2673"/>
    <cellStyle name="Normal 9 2 2 5 3 4 2 2" xfId="15360"/>
    <cellStyle name="Normal 9 2 2 5 3 4 3" xfId="2674"/>
    <cellStyle name="Normal 9 2 2 5 3 4 3 2" xfId="15361"/>
    <cellStyle name="Normal 9 2 2 5 3 4 4" xfId="11036"/>
    <cellStyle name="Normal 9 2 2 5 3 4 4 2" xfId="18014"/>
    <cellStyle name="Normal 9 2 2 5 3 4 5" xfId="15359"/>
    <cellStyle name="Normal 9 2 2 5 3 5" xfId="2675"/>
    <cellStyle name="Normal 9 2 2 5 3 5 2" xfId="2676"/>
    <cellStyle name="Normal 9 2 2 5 3 5 2 2" xfId="15363"/>
    <cellStyle name="Normal 9 2 2 5 3 5 3" xfId="2677"/>
    <cellStyle name="Normal 9 2 2 5 3 5 3 2" xfId="15364"/>
    <cellStyle name="Normal 9 2 2 5 3 5 4" xfId="11666"/>
    <cellStyle name="Normal 9 2 2 5 3 5 4 2" xfId="18644"/>
    <cellStyle name="Normal 9 2 2 5 3 5 5" xfId="15362"/>
    <cellStyle name="Normal 9 2 2 5 3 6" xfId="2678"/>
    <cellStyle name="Normal 9 2 2 5 3 6 2" xfId="2679"/>
    <cellStyle name="Normal 9 2 2 5 3 6 2 2" xfId="15366"/>
    <cellStyle name="Normal 9 2 2 5 3 6 3" xfId="2680"/>
    <cellStyle name="Normal 9 2 2 5 3 6 3 2" xfId="15367"/>
    <cellStyle name="Normal 9 2 2 5 3 6 4" xfId="12296"/>
    <cellStyle name="Normal 9 2 2 5 3 6 4 2" xfId="19274"/>
    <cellStyle name="Normal 9 2 2 5 3 6 5" xfId="15365"/>
    <cellStyle name="Normal 9 2 2 5 3 7" xfId="2681"/>
    <cellStyle name="Normal 9 2 2 5 3 7 2" xfId="15368"/>
    <cellStyle name="Normal 9 2 2 5 3 8" xfId="2682"/>
    <cellStyle name="Normal 9 2 2 5 3 8 2" xfId="15369"/>
    <cellStyle name="Normal 9 2 2 5 3 9" xfId="9869"/>
    <cellStyle name="Normal 9 2 2 5 3 9 2" xfId="16855"/>
    <cellStyle name="Normal 9 2 2 5 4" xfId="2683"/>
    <cellStyle name="Normal 9 2 2 5 4 10" xfId="20076"/>
    <cellStyle name="Normal 9 2 2 5 4 2" xfId="2684"/>
    <cellStyle name="Normal 9 2 2 5 4 2 2" xfId="2685"/>
    <cellStyle name="Normal 9 2 2 5 4 2 2 2" xfId="15372"/>
    <cellStyle name="Normal 9 2 2 5 4 2 3" xfId="2686"/>
    <cellStyle name="Normal 9 2 2 5 4 2 3 2" xfId="15373"/>
    <cellStyle name="Normal 9 2 2 5 4 2 4" xfId="10532"/>
    <cellStyle name="Normal 9 2 2 5 4 2 4 2" xfId="17517"/>
    <cellStyle name="Normal 9 2 2 5 4 2 5" xfId="15371"/>
    <cellStyle name="Normal 9 2 2 5 4 3" xfId="2687"/>
    <cellStyle name="Normal 9 2 2 5 4 3 2" xfId="2688"/>
    <cellStyle name="Normal 9 2 2 5 4 3 2 2" xfId="15375"/>
    <cellStyle name="Normal 9 2 2 5 4 3 3" xfId="2689"/>
    <cellStyle name="Normal 9 2 2 5 4 3 3 2" xfId="15376"/>
    <cellStyle name="Normal 9 2 2 5 4 3 4" xfId="11169"/>
    <cellStyle name="Normal 9 2 2 5 4 3 4 2" xfId="18147"/>
    <cellStyle name="Normal 9 2 2 5 4 3 5" xfId="15374"/>
    <cellStyle name="Normal 9 2 2 5 4 4" xfId="2690"/>
    <cellStyle name="Normal 9 2 2 5 4 4 2" xfId="2691"/>
    <cellStyle name="Normal 9 2 2 5 4 4 2 2" xfId="15378"/>
    <cellStyle name="Normal 9 2 2 5 4 4 3" xfId="2692"/>
    <cellStyle name="Normal 9 2 2 5 4 4 3 2" xfId="15379"/>
    <cellStyle name="Normal 9 2 2 5 4 4 4" xfId="11799"/>
    <cellStyle name="Normal 9 2 2 5 4 4 4 2" xfId="18777"/>
    <cellStyle name="Normal 9 2 2 5 4 4 5" xfId="15377"/>
    <cellStyle name="Normal 9 2 2 5 4 5" xfId="2693"/>
    <cellStyle name="Normal 9 2 2 5 4 5 2" xfId="2694"/>
    <cellStyle name="Normal 9 2 2 5 4 5 2 2" xfId="15381"/>
    <cellStyle name="Normal 9 2 2 5 4 5 3" xfId="2695"/>
    <cellStyle name="Normal 9 2 2 5 4 5 3 2" xfId="15382"/>
    <cellStyle name="Normal 9 2 2 5 4 5 4" xfId="12429"/>
    <cellStyle name="Normal 9 2 2 5 4 5 4 2" xfId="19407"/>
    <cellStyle name="Normal 9 2 2 5 4 5 5" xfId="15380"/>
    <cellStyle name="Normal 9 2 2 5 4 6" xfId="2696"/>
    <cellStyle name="Normal 9 2 2 5 4 6 2" xfId="15383"/>
    <cellStyle name="Normal 9 2 2 5 4 7" xfId="2697"/>
    <cellStyle name="Normal 9 2 2 5 4 7 2" xfId="15384"/>
    <cellStyle name="Normal 9 2 2 5 4 8" xfId="10003"/>
    <cellStyle name="Normal 9 2 2 5 4 8 2" xfId="16988"/>
    <cellStyle name="Normal 9 2 2 5 4 9" xfId="15370"/>
    <cellStyle name="Normal 9 2 2 5 5" xfId="2698"/>
    <cellStyle name="Normal 9 2 2 5 5 2" xfId="2699"/>
    <cellStyle name="Normal 9 2 2 5 5 2 2" xfId="2700"/>
    <cellStyle name="Normal 9 2 2 5 5 2 2 2" xfId="15387"/>
    <cellStyle name="Normal 9 2 2 5 5 2 3" xfId="2701"/>
    <cellStyle name="Normal 9 2 2 5 5 2 3 2" xfId="15388"/>
    <cellStyle name="Normal 9 2 2 5 5 2 4" xfId="11448"/>
    <cellStyle name="Normal 9 2 2 5 5 2 4 2" xfId="18426"/>
    <cellStyle name="Normal 9 2 2 5 5 2 5" xfId="15386"/>
    <cellStyle name="Normal 9 2 2 5 5 3" xfId="2702"/>
    <cellStyle name="Normal 9 2 2 5 5 3 2" xfId="2703"/>
    <cellStyle name="Normal 9 2 2 5 5 3 2 2" xfId="15390"/>
    <cellStyle name="Normal 9 2 2 5 5 3 3" xfId="2704"/>
    <cellStyle name="Normal 9 2 2 5 5 3 3 2" xfId="15391"/>
    <cellStyle name="Normal 9 2 2 5 5 3 4" xfId="12078"/>
    <cellStyle name="Normal 9 2 2 5 5 3 4 2" xfId="19056"/>
    <cellStyle name="Normal 9 2 2 5 5 3 5" xfId="15389"/>
    <cellStyle name="Normal 9 2 2 5 5 4" xfId="2705"/>
    <cellStyle name="Normal 9 2 2 5 5 4 2" xfId="2706"/>
    <cellStyle name="Normal 9 2 2 5 5 4 2 2" xfId="15393"/>
    <cellStyle name="Normal 9 2 2 5 5 4 3" xfId="2707"/>
    <cellStyle name="Normal 9 2 2 5 5 4 3 2" xfId="15394"/>
    <cellStyle name="Normal 9 2 2 5 5 4 4" xfId="12711"/>
    <cellStyle name="Normal 9 2 2 5 5 4 4 2" xfId="19686"/>
    <cellStyle name="Normal 9 2 2 5 5 4 5" xfId="15392"/>
    <cellStyle name="Normal 9 2 2 5 5 5" xfId="2708"/>
    <cellStyle name="Normal 9 2 2 5 5 5 2" xfId="15395"/>
    <cellStyle name="Normal 9 2 2 5 5 6" xfId="2709"/>
    <cellStyle name="Normal 9 2 2 5 5 6 2" xfId="15396"/>
    <cellStyle name="Normal 9 2 2 5 5 7" xfId="10814"/>
    <cellStyle name="Normal 9 2 2 5 5 7 2" xfId="17796"/>
    <cellStyle name="Normal 9 2 2 5 5 8" xfId="15385"/>
    <cellStyle name="Normal 9 2 2 5 5 9" xfId="20077"/>
    <cellStyle name="Normal 9 2 2 5 6" xfId="2710"/>
    <cellStyle name="Normal 9 2 2 5 6 2" xfId="2711"/>
    <cellStyle name="Normal 9 2 2 5 6 2 2" xfId="2712"/>
    <cellStyle name="Normal 9 2 2 5 6 2 2 2" xfId="15399"/>
    <cellStyle name="Normal 9 2 2 5 6 2 3" xfId="2713"/>
    <cellStyle name="Normal 9 2 2 5 6 2 3 2" xfId="15400"/>
    <cellStyle name="Normal 9 2 2 5 6 2 4" xfId="12812"/>
    <cellStyle name="Normal 9 2 2 5 6 2 4 2" xfId="19787"/>
    <cellStyle name="Normal 9 2 2 5 6 2 5" xfId="15398"/>
    <cellStyle name="Normal 9 2 2 5 6 3" xfId="2714"/>
    <cellStyle name="Normal 9 2 2 5 6 3 2" xfId="15401"/>
    <cellStyle name="Normal 9 2 2 5 6 4" xfId="2715"/>
    <cellStyle name="Normal 9 2 2 5 6 4 2" xfId="15402"/>
    <cellStyle name="Normal 9 2 2 5 6 5" xfId="10267"/>
    <cellStyle name="Normal 9 2 2 5 6 5 2" xfId="17252"/>
    <cellStyle name="Normal 9 2 2 5 6 6" xfId="15397"/>
    <cellStyle name="Normal 9 2 2 5 6 7" xfId="20078"/>
    <cellStyle name="Normal 9 2 2 5 7" xfId="2716"/>
    <cellStyle name="Normal 9 2 2 5 7 2" xfId="2717"/>
    <cellStyle name="Normal 9 2 2 5 7 2 2" xfId="15404"/>
    <cellStyle name="Normal 9 2 2 5 7 3" xfId="2718"/>
    <cellStyle name="Normal 9 2 2 5 7 3 2" xfId="15405"/>
    <cellStyle name="Normal 9 2 2 5 7 4" xfId="10904"/>
    <cellStyle name="Normal 9 2 2 5 7 4 2" xfId="17882"/>
    <cellStyle name="Normal 9 2 2 5 7 5" xfId="15403"/>
    <cellStyle name="Normal 9 2 2 5 8" xfId="2719"/>
    <cellStyle name="Normal 9 2 2 5 8 2" xfId="2720"/>
    <cellStyle name="Normal 9 2 2 5 8 2 2" xfId="15407"/>
    <cellStyle name="Normal 9 2 2 5 8 3" xfId="2721"/>
    <cellStyle name="Normal 9 2 2 5 8 3 2" xfId="15408"/>
    <cellStyle name="Normal 9 2 2 5 8 4" xfId="11534"/>
    <cellStyle name="Normal 9 2 2 5 8 4 2" xfId="18512"/>
    <cellStyle name="Normal 9 2 2 5 8 5" xfId="15406"/>
    <cellStyle name="Normal 9 2 2 5 9" xfId="2722"/>
    <cellStyle name="Normal 9 2 2 5 9 2" xfId="2723"/>
    <cellStyle name="Normal 9 2 2 5 9 2 2" xfId="15410"/>
    <cellStyle name="Normal 9 2 2 5 9 3" xfId="2724"/>
    <cellStyle name="Normal 9 2 2 5 9 3 2" xfId="15411"/>
    <cellStyle name="Normal 9 2 2 5 9 4" xfId="12164"/>
    <cellStyle name="Normal 9 2 2 5 9 4 2" xfId="19142"/>
    <cellStyle name="Normal 9 2 2 5 9 5" xfId="15409"/>
    <cellStyle name="Normal 9 2 2 6" xfId="2725"/>
    <cellStyle name="Normal 9 2 2 6 10" xfId="2726"/>
    <cellStyle name="Normal 9 2 2 6 10 2" xfId="15413"/>
    <cellStyle name="Normal 9 2 2 6 11" xfId="9770"/>
    <cellStyle name="Normal 9 2 2 6 11 2" xfId="16756"/>
    <cellStyle name="Normal 9 2 2 6 12" xfId="15412"/>
    <cellStyle name="Normal 9 2 2 6 13" xfId="20079"/>
    <cellStyle name="Normal 9 2 2 6 2" xfId="2727"/>
    <cellStyle name="Normal 9 2 2 6 2 10" xfId="15414"/>
    <cellStyle name="Normal 9 2 2 6 2 11" xfId="20080"/>
    <cellStyle name="Normal 9 2 2 6 2 2" xfId="2728"/>
    <cellStyle name="Normal 9 2 2 6 2 2 10" xfId="20081"/>
    <cellStyle name="Normal 9 2 2 6 2 2 2" xfId="2729"/>
    <cellStyle name="Normal 9 2 2 6 2 2 2 2" xfId="2730"/>
    <cellStyle name="Normal 9 2 2 6 2 2 2 2 2" xfId="15417"/>
    <cellStyle name="Normal 9 2 2 6 2 2 2 3" xfId="2731"/>
    <cellStyle name="Normal 9 2 2 6 2 2 2 3 2" xfId="15418"/>
    <cellStyle name="Normal 9 2 2 6 2 2 2 4" xfId="10697"/>
    <cellStyle name="Normal 9 2 2 6 2 2 2 4 2" xfId="17682"/>
    <cellStyle name="Normal 9 2 2 6 2 2 2 5" xfId="15416"/>
    <cellStyle name="Normal 9 2 2 6 2 2 3" xfId="2732"/>
    <cellStyle name="Normal 9 2 2 6 2 2 3 2" xfId="2733"/>
    <cellStyle name="Normal 9 2 2 6 2 2 3 2 2" xfId="15420"/>
    <cellStyle name="Normal 9 2 2 6 2 2 3 3" xfId="2734"/>
    <cellStyle name="Normal 9 2 2 6 2 2 3 3 2" xfId="15421"/>
    <cellStyle name="Normal 9 2 2 6 2 2 3 4" xfId="11334"/>
    <cellStyle name="Normal 9 2 2 6 2 2 3 4 2" xfId="18312"/>
    <cellStyle name="Normal 9 2 2 6 2 2 3 5" xfId="15419"/>
    <cellStyle name="Normal 9 2 2 6 2 2 4" xfId="2735"/>
    <cellStyle name="Normal 9 2 2 6 2 2 4 2" xfId="2736"/>
    <cellStyle name="Normal 9 2 2 6 2 2 4 2 2" xfId="15423"/>
    <cellStyle name="Normal 9 2 2 6 2 2 4 3" xfId="2737"/>
    <cellStyle name="Normal 9 2 2 6 2 2 4 3 2" xfId="15424"/>
    <cellStyle name="Normal 9 2 2 6 2 2 4 4" xfId="11964"/>
    <cellStyle name="Normal 9 2 2 6 2 2 4 4 2" xfId="18942"/>
    <cellStyle name="Normal 9 2 2 6 2 2 4 5" xfId="15422"/>
    <cellStyle name="Normal 9 2 2 6 2 2 5" xfId="2738"/>
    <cellStyle name="Normal 9 2 2 6 2 2 5 2" xfId="2739"/>
    <cellStyle name="Normal 9 2 2 6 2 2 5 2 2" xfId="15426"/>
    <cellStyle name="Normal 9 2 2 6 2 2 5 3" xfId="2740"/>
    <cellStyle name="Normal 9 2 2 6 2 2 5 3 2" xfId="15427"/>
    <cellStyle name="Normal 9 2 2 6 2 2 5 4" xfId="12594"/>
    <cellStyle name="Normal 9 2 2 6 2 2 5 4 2" xfId="19572"/>
    <cellStyle name="Normal 9 2 2 6 2 2 5 5" xfId="15425"/>
    <cellStyle name="Normal 9 2 2 6 2 2 6" xfId="2741"/>
    <cellStyle name="Normal 9 2 2 6 2 2 6 2" xfId="15428"/>
    <cellStyle name="Normal 9 2 2 6 2 2 7" xfId="2742"/>
    <cellStyle name="Normal 9 2 2 6 2 2 7 2" xfId="15429"/>
    <cellStyle name="Normal 9 2 2 6 2 2 8" xfId="10168"/>
    <cellStyle name="Normal 9 2 2 6 2 2 8 2" xfId="17153"/>
    <cellStyle name="Normal 9 2 2 6 2 2 9" xfId="15415"/>
    <cellStyle name="Normal 9 2 2 6 2 3" xfId="2743"/>
    <cellStyle name="Normal 9 2 2 6 2 3 2" xfId="2744"/>
    <cellStyle name="Normal 9 2 2 6 2 3 2 2" xfId="15431"/>
    <cellStyle name="Normal 9 2 2 6 2 3 3" xfId="2745"/>
    <cellStyle name="Normal 9 2 2 6 2 3 3 2" xfId="15432"/>
    <cellStyle name="Normal 9 2 2 6 2 3 4" xfId="10432"/>
    <cellStyle name="Normal 9 2 2 6 2 3 4 2" xfId="17417"/>
    <cellStyle name="Normal 9 2 2 6 2 3 5" xfId="15430"/>
    <cellStyle name="Normal 9 2 2 6 2 4" xfId="2746"/>
    <cellStyle name="Normal 9 2 2 6 2 4 2" xfId="2747"/>
    <cellStyle name="Normal 9 2 2 6 2 4 2 2" xfId="15434"/>
    <cellStyle name="Normal 9 2 2 6 2 4 3" xfId="2748"/>
    <cellStyle name="Normal 9 2 2 6 2 4 3 2" xfId="15435"/>
    <cellStyle name="Normal 9 2 2 6 2 4 4" xfId="11069"/>
    <cellStyle name="Normal 9 2 2 6 2 4 4 2" xfId="18047"/>
    <cellStyle name="Normal 9 2 2 6 2 4 5" xfId="15433"/>
    <cellStyle name="Normal 9 2 2 6 2 5" xfId="2749"/>
    <cellStyle name="Normal 9 2 2 6 2 5 2" xfId="2750"/>
    <cellStyle name="Normal 9 2 2 6 2 5 2 2" xfId="15437"/>
    <cellStyle name="Normal 9 2 2 6 2 5 3" xfId="2751"/>
    <cellStyle name="Normal 9 2 2 6 2 5 3 2" xfId="15438"/>
    <cellStyle name="Normal 9 2 2 6 2 5 4" xfId="11699"/>
    <cellStyle name="Normal 9 2 2 6 2 5 4 2" xfId="18677"/>
    <cellStyle name="Normal 9 2 2 6 2 5 5" xfId="15436"/>
    <cellStyle name="Normal 9 2 2 6 2 6" xfId="2752"/>
    <cellStyle name="Normal 9 2 2 6 2 6 2" xfId="2753"/>
    <cellStyle name="Normal 9 2 2 6 2 6 2 2" xfId="15440"/>
    <cellStyle name="Normal 9 2 2 6 2 6 3" xfId="2754"/>
    <cellStyle name="Normal 9 2 2 6 2 6 3 2" xfId="15441"/>
    <cellStyle name="Normal 9 2 2 6 2 6 4" xfId="12329"/>
    <cellStyle name="Normal 9 2 2 6 2 6 4 2" xfId="19307"/>
    <cellStyle name="Normal 9 2 2 6 2 6 5" xfId="15439"/>
    <cellStyle name="Normal 9 2 2 6 2 7" xfId="2755"/>
    <cellStyle name="Normal 9 2 2 6 2 7 2" xfId="15442"/>
    <cellStyle name="Normal 9 2 2 6 2 8" xfId="2756"/>
    <cellStyle name="Normal 9 2 2 6 2 8 2" xfId="15443"/>
    <cellStyle name="Normal 9 2 2 6 2 9" xfId="9902"/>
    <cellStyle name="Normal 9 2 2 6 2 9 2" xfId="16888"/>
    <cellStyle name="Normal 9 2 2 6 3" xfId="2757"/>
    <cellStyle name="Normal 9 2 2 6 3 10" xfId="20082"/>
    <cellStyle name="Normal 9 2 2 6 3 2" xfId="2758"/>
    <cellStyle name="Normal 9 2 2 6 3 2 2" xfId="2759"/>
    <cellStyle name="Normal 9 2 2 6 3 2 2 2" xfId="15446"/>
    <cellStyle name="Normal 9 2 2 6 3 2 3" xfId="2760"/>
    <cellStyle name="Normal 9 2 2 6 3 2 3 2" xfId="15447"/>
    <cellStyle name="Normal 9 2 2 6 3 2 4" xfId="10565"/>
    <cellStyle name="Normal 9 2 2 6 3 2 4 2" xfId="17550"/>
    <cellStyle name="Normal 9 2 2 6 3 2 5" xfId="15445"/>
    <cellStyle name="Normal 9 2 2 6 3 3" xfId="2761"/>
    <cellStyle name="Normal 9 2 2 6 3 3 2" xfId="2762"/>
    <cellStyle name="Normal 9 2 2 6 3 3 2 2" xfId="15449"/>
    <cellStyle name="Normal 9 2 2 6 3 3 3" xfId="2763"/>
    <cellStyle name="Normal 9 2 2 6 3 3 3 2" xfId="15450"/>
    <cellStyle name="Normal 9 2 2 6 3 3 4" xfId="11202"/>
    <cellStyle name="Normal 9 2 2 6 3 3 4 2" xfId="18180"/>
    <cellStyle name="Normal 9 2 2 6 3 3 5" xfId="15448"/>
    <cellStyle name="Normal 9 2 2 6 3 4" xfId="2764"/>
    <cellStyle name="Normal 9 2 2 6 3 4 2" xfId="2765"/>
    <cellStyle name="Normal 9 2 2 6 3 4 2 2" xfId="15452"/>
    <cellStyle name="Normal 9 2 2 6 3 4 3" xfId="2766"/>
    <cellStyle name="Normal 9 2 2 6 3 4 3 2" xfId="15453"/>
    <cellStyle name="Normal 9 2 2 6 3 4 4" xfId="11832"/>
    <cellStyle name="Normal 9 2 2 6 3 4 4 2" xfId="18810"/>
    <cellStyle name="Normal 9 2 2 6 3 4 5" xfId="15451"/>
    <cellStyle name="Normal 9 2 2 6 3 5" xfId="2767"/>
    <cellStyle name="Normal 9 2 2 6 3 5 2" xfId="2768"/>
    <cellStyle name="Normal 9 2 2 6 3 5 2 2" xfId="15455"/>
    <cellStyle name="Normal 9 2 2 6 3 5 3" xfId="2769"/>
    <cellStyle name="Normal 9 2 2 6 3 5 3 2" xfId="15456"/>
    <cellStyle name="Normal 9 2 2 6 3 5 4" xfId="12462"/>
    <cellStyle name="Normal 9 2 2 6 3 5 4 2" xfId="19440"/>
    <cellStyle name="Normal 9 2 2 6 3 5 5" xfId="15454"/>
    <cellStyle name="Normal 9 2 2 6 3 6" xfId="2770"/>
    <cellStyle name="Normal 9 2 2 6 3 6 2" xfId="15457"/>
    <cellStyle name="Normal 9 2 2 6 3 7" xfId="2771"/>
    <cellStyle name="Normal 9 2 2 6 3 7 2" xfId="15458"/>
    <cellStyle name="Normal 9 2 2 6 3 8" xfId="10036"/>
    <cellStyle name="Normal 9 2 2 6 3 8 2" xfId="17021"/>
    <cellStyle name="Normal 9 2 2 6 3 9" xfId="15444"/>
    <cellStyle name="Normal 9 2 2 6 4" xfId="2772"/>
    <cellStyle name="Normal 9 2 2 6 4 2" xfId="2773"/>
    <cellStyle name="Normal 9 2 2 6 4 2 2" xfId="2774"/>
    <cellStyle name="Normal 9 2 2 6 4 2 2 2" xfId="15461"/>
    <cellStyle name="Normal 9 2 2 6 4 2 3" xfId="2775"/>
    <cellStyle name="Normal 9 2 2 6 4 2 3 2" xfId="15462"/>
    <cellStyle name="Normal 9 2 2 6 4 2 4" xfId="11449"/>
    <cellStyle name="Normal 9 2 2 6 4 2 4 2" xfId="18427"/>
    <cellStyle name="Normal 9 2 2 6 4 2 5" xfId="15460"/>
    <cellStyle name="Normal 9 2 2 6 4 3" xfId="2776"/>
    <cellStyle name="Normal 9 2 2 6 4 3 2" xfId="2777"/>
    <cellStyle name="Normal 9 2 2 6 4 3 2 2" xfId="15464"/>
    <cellStyle name="Normal 9 2 2 6 4 3 3" xfId="2778"/>
    <cellStyle name="Normal 9 2 2 6 4 3 3 2" xfId="15465"/>
    <cellStyle name="Normal 9 2 2 6 4 3 4" xfId="12079"/>
    <cellStyle name="Normal 9 2 2 6 4 3 4 2" xfId="19057"/>
    <cellStyle name="Normal 9 2 2 6 4 3 5" xfId="15463"/>
    <cellStyle name="Normal 9 2 2 6 4 4" xfId="2779"/>
    <cellStyle name="Normal 9 2 2 6 4 4 2" xfId="2780"/>
    <cellStyle name="Normal 9 2 2 6 4 4 2 2" xfId="15467"/>
    <cellStyle name="Normal 9 2 2 6 4 4 3" xfId="2781"/>
    <cellStyle name="Normal 9 2 2 6 4 4 3 2" xfId="15468"/>
    <cellStyle name="Normal 9 2 2 6 4 4 4" xfId="12712"/>
    <cellStyle name="Normal 9 2 2 6 4 4 4 2" xfId="19687"/>
    <cellStyle name="Normal 9 2 2 6 4 4 5" xfId="15466"/>
    <cellStyle name="Normal 9 2 2 6 4 5" xfId="2782"/>
    <cellStyle name="Normal 9 2 2 6 4 5 2" xfId="15469"/>
    <cellStyle name="Normal 9 2 2 6 4 6" xfId="2783"/>
    <cellStyle name="Normal 9 2 2 6 4 6 2" xfId="15470"/>
    <cellStyle name="Normal 9 2 2 6 4 7" xfId="10815"/>
    <cellStyle name="Normal 9 2 2 6 4 7 2" xfId="17797"/>
    <cellStyle name="Normal 9 2 2 6 4 8" xfId="15459"/>
    <cellStyle name="Normal 9 2 2 6 4 9" xfId="20083"/>
    <cellStyle name="Normal 9 2 2 6 5" xfId="2784"/>
    <cellStyle name="Normal 9 2 2 6 5 2" xfId="2785"/>
    <cellStyle name="Normal 9 2 2 6 5 2 2" xfId="2786"/>
    <cellStyle name="Normal 9 2 2 6 5 2 2 2" xfId="15473"/>
    <cellStyle name="Normal 9 2 2 6 5 2 3" xfId="2787"/>
    <cellStyle name="Normal 9 2 2 6 5 2 3 2" xfId="15474"/>
    <cellStyle name="Normal 9 2 2 6 5 2 4" xfId="12813"/>
    <cellStyle name="Normal 9 2 2 6 5 2 4 2" xfId="19788"/>
    <cellStyle name="Normal 9 2 2 6 5 2 5" xfId="15472"/>
    <cellStyle name="Normal 9 2 2 6 5 3" xfId="2788"/>
    <cellStyle name="Normal 9 2 2 6 5 3 2" xfId="15475"/>
    <cellStyle name="Normal 9 2 2 6 5 4" xfId="2789"/>
    <cellStyle name="Normal 9 2 2 6 5 4 2" xfId="15476"/>
    <cellStyle name="Normal 9 2 2 6 5 5" xfId="10300"/>
    <cellStyle name="Normal 9 2 2 6 5 5 2" xfId="17285"/>
    <cellStyle name="Normal 9 2 2 6 5 6" xfId="15471"/>
    <cellStyle name="Normal 9 2 2 6 5 7" xfId="20084"/>
    <cellStyle name="Normal 9 2 2 6 6" xfId="2790"/>
    <cellStyle name="Normal 9 2 2 6 6 2" xfId="2791"/>
    <cellStyle name="Normal 9 2 2 6 6 2 2" xfId="15478"/>
    <cellStyle name="Normal 9 2 2 6 6 3" xfId="2792"/>
    <cellStyle name="Normal 9 2 2 6 6 3 2" xfId="15479"/>
    <cellStyle name="Normal 9 2 2 6 6 4" xfId="10937"/>
    <cellStyle name="Normal 9 2 2 6 6 4 2" xfId="17915"/>
    <cellStyle name="Normal 9 2 2 6 6 5" xfId="15477"/>
    <cellStyle name="Normal 9 2 2 6 7" xfId="2793"/>
    <cellStyle name="Normal 9 2 2 6 7 2" xfId="2794"/>
    <cellStyle name="Normal 9 2 2 6 7 2 2" xfId="15481"/>
    <cellStyle name="Normal 9 2 2 6 7 3" xfId="2795"/>
    <cellStyle name="Normal 9 2 2 6 7 3 2" xfId="15482"/>
    <cellStyle name="Normal 9 2 2 6 7 4" xfId="11567"/>
    <cellStyle name="Normal 9 2 2 6 7 4 2" xfId="18545"/>
    <cellStyle name="Normal 9 2 2 6 7 5" xfId="15480"/>
    <cellStyle name="Normal 9 2 2 6 8" xfId="2796"/>
    <cellStyle name="Normal 9 2 2 6 8 2" xfId="2797"/>
    <cellStyle name="Normal 9 2 2 6 8 2 2" xfId="15484"/>
    <cellStyle name="Normal 9 2 2 6 8 3" xfId="2798"/>
    <cellStyle name="Normal 9 2 2 6 8 3 2" xfId="15485"/>
    <cellStyle name="Normal 9 2 2 6 8 4" xfId="12197"/>
    <cellStyle name="Normal 9 2 2 6 8 4 2" xfId="19175"/>
    <cellStyle name="Normal 9 2 2 6 8 5" xfId="15483"/>
    <cellStyle name="Normal 9 2 2 6 9" xfId="2799"/>
    <cellStyle name="Normal 9 2 2 6 9 2" xfId="15486"/>
    <cellStyle name="Normal 9 2 2 7" xfId="2800"/>
    <cellStyle name="Normal 9 2 2 7 10" xfId="15487"/>
    <cellStyle name="Normal 9 2 2 7 11" xfId="20085"/>
    <cellStyle name="Normal 9 2 2 7 2" xfId="2801"/>
    <cellStyle name="Normal 9 2 2 7 2 10" xfId="20086"/>
    <cellStyle name="Normal 9 2 2 7 2 2" xfId="2802"/>
    <cellStyle name="Normal 9 2 2 7 2 2 2" xfId="2803"/>
    <cellStyle name="Normal 9 2 2 7 2 2 2 2" xfId="15490"/>
    <cellStyle name="Normal 9 2 2 7 2 2 3" xfId="2804"/>
    <cellStyle name="Normal 9 2 2 7 2 2 3 2" xfId="15491"/>
    <cellStyle name="Normal 9 2 2 7 2 2 4" xfId="10631"/>
    <cellStyle name="Normal 9 2 2 7 2 2 4 2" xfId="17616"/>
    <cellStyle name="Normal 9 2 2 7 2 2 5" xfId="15489"/>
    <cellStyle name="Normal 9 2 2 7 2 3" xfId="2805"/>
    <cellStyle name="Normal 9 2 2 7 2 3 2" xfId="2806"/>
    <cellStyle name="Normal 9 2 2 7 2 3 2 2" xfId="15493"/>
    <cellStyle name="Normal 9 2 2 7 2 3 3" xfId="2807"/>
    <cellStyle name="Normal 9 2 2 7 2 3 3 2" xfId="15494"/>
    <cellStyle name="Normal 9 2 2 7 2 3 4" xfId="11268"/>
    <cellStyle name="Normal 9 2 2 7 2 3 4 2" xfId="18246"/>
    <cellStyle name="Normal 9 2 2 7 2 3 5" xfId="15492"/>
    <cellStyle name="Normal 9 2 2 7 2 4" xfId="2808"/>
    <cellStyle name="Normal 9 2 2 7 2 4 2" xfId="2809"/>
    <cellStyle name="Normal 9 2 2 7 2 4 2 2" xfId="15496"/>
    <cellStyle name="Normal 9 2 2 7 2 4 3" xfId="2810"/>
    <cellStyle name="Normal 9 2 2 7 2 4 3 2" xfId="15497"/>
    <cellStyle name="Normal 9 2 2 7 2 4 4" xfId="11898"/>
    <cellStyle name="Normal 9 2 2 7 2 4 4 2" xfId="18876"/>
    <cellStyle name="Normal 9 2 2 7 2 4 5" xfId="15495"/>
    <cellStyle name="Normal 9 2 2 7 2 5" xfId="2811"/>
    <cellStyle name="Normal 9 2 2 7 2 5 2" xfId="2812"/>
    <cellStyle name="Normal 9 2 2 7 2 5 2 2" xfId="15499"/>
    <cellStyle name="Normal 9 2 2 7 2 5 3" xfId="2813"/>
    <cellStyle name="Normal 9 2 2 7 2 5 3 2" xfId="15500"/>
    <cellStyle name="Normal 9 2 2 7 2 5 4" xfId="12528"/>
    <cellStyle name="Normal 9 2 2 7 2 5 4 2" xfId="19506"/>
    <cellStyle name="Normal 9 2 2 7 2 5 5" xfId="15498"/>
    <cellStyle name="Normal 9 2 2 7 2 6" xfId="2814"/>
    <cellStyle name="Normal 9 2 2 7 2 6 2" xfId="15501"/>
    <cellStyle name="Normal 9 2 2 7 2 7" xfId="2815"/>
    <cellStyle name="Normal 9 2 2 7 2 7 2" xfId="15502"/>
    <cellStyle name="Normal 9 2 2 7 2 8" xfId="10102"/>
    <cellStyle name="Normal 9 2 2 7 2 8 2" xfId="17087"/>
    <cellStyle name="Normal 9 2 2 7 2 9" xfId="15488"/>
    <cellStyle name="Normal 9 2 2 7 3" xfId="2816"/>
    <cellStyle name="Normal 9 2 2 7 3 2" xfId="2817"/>
    <cellStyle name="Normal 9 2 2 7 3 2 2" xfId="15504"/>
    <cellStyle name="Normal 9 2 2 7 3 3" xfId="2818"/>
    <cellStyle name="Normal 9 2 2 7 3 3 2" xfId="15505"/>
    <cellStyle name="Normal 9 2 2 7 3 4" xfId="10366"/>
    <cellStyle name="Normal 9 2 2 7 3 4 2" xfId="17351"/>
    <cellStyle name="Normal 9 2 2 7 3 5" xfId="15503"/>
    <cellStyle name="Normal 9 2 2 7 4" xfId="2819"/>
    <cellStyle name="Normal 9 2 2 7 4 2" xfId="2820"/>
    <cellStyle name="Normal 9 2 2 7 4 2 2" xfId="15507"/>
    <cellStyle name="Normal 9 2 2 7 4 3" xfId="2821"/>
    <cellStyle name="Normal 9 2 2 7 4 3 2" xfId="15508"/>
    <cellStyle name="Normal 9 2 2 7 4 4" xfId="11003"/>
    <cellStyle name="Normal 9 2 2 7 4 4 2" xfId="17981"/>
    <cellStyle name="Normal 9 2 2 7 4 5" xfId="15506"/>
    <cellStyle name="Normal 9 2 2 7 5" xfId="2822"/>
    <cellStyle name="Normal 9 2 2 7 5 2" xfId="2823"/>
    <cellStyle name="Normal 9 2 2 7 5 2 2" xfId="15510"/>
    <cellStyle name="Normal 9 2 2 7 5 3" xfId="2824"/>
    <cellStyle name="Normal 9 2 2 7 5 3 2" xfId="15511"/>
    <cellStyle name="Normal 9 2 2 7 5 4" xfId="11633"/>
    <cellStyle name="Normal 9 2 2 7 5 4 2" xfId="18611"/>
    <cellStyle name="Normal 9 2 2 7 5 5" xfId="15509"/>
    <cellStyle name="Normal 9 2 2 7 6" xfId="2825"/>
    <cellStyle name="Normal 9 2 2 7 6 2" xfId="2826"/>
    <cellStyle name="Normal 9 2 2 7 6 2 2" xfId="15513"/>
    <cellStyle name="Normal 9 2 2 7 6 3" xfId="2827"/>
    <cellStyle name="Normal 9 2 2 7 6 3 2" xfId="15514"/>
    <cellStyle name="Normal 9 2 2 7 6 4" xfId="12263"/>
    <cellStyle name="Normal 9 2 2 7 6 4 2" xfId="19241"/>
    <cellStyle name="Normal 9 2 2 7 6 5" xfId="15512"/>
    <cellStyle name="Normal 9 2 2 7 7" xfId="2828"/>
    <cellStyle name="Normal 9 2 2 7 7 2" xfId="15515"/>
    <cellStyle name="Normal 9 2 2 7 8" xfId="2829"/>
    <cellStyle name="Normal 9 2 2 7 8 2" xfId="15516"/>
    <cellStyle name="Normal 9 2 2 7 9" xfId="9836"/>
    <cellStyle name="Normal 9 2 2 7 9 2" xfId="16822"/>
    <cellStyle name="Normal 9 2 2 8" xfId="2830"/>
    <cellStyle name="Normal 9 2 2 8 10" xfId="20087"/>
    <cellStyle name="Normal 9 2 2 8 2" xfId="2831"/>
    <cellStyle name="Normal 9 2 2 8 2 2" xfId="2832"/>
    <cellStyle name="Normal 9 2 2 8 2 2 2" xfId="15519"/>
    <cellStyle name="Normal 9 2 2 8 2 3" xfId="2833"/>
    <cellStyle name="Normal 9 2 2 8 2 3 2" xfId="15520"/>
    <cellStyle name="Normal 9 2 2 8 2 4" xfId="10499"/>
    <cellStyle name="Normal 9 2 2 8 2 4 2" xfId="17484"/>
    <cellStyle name="Normal 9 2 2 8 2 5" xfId="15518"/>
    <cellStyle name="Normal 9 2 2 8 3" xfId="2834"/>
    <cellStyle name="Normal 9 2 2 8 3 2" xfId="2835"/>
    <cellStyle name="Normal 9 2 2 8 3 2 2" xfId="15522"/>
    <cellStyle name="Normal 9 2 2 8 3 3" xfId="2836"/>
    <cellStyle name="Normal 9 2 2 8 3 3 2" xfId="15523"/>
    <cellStyle name="Normal 9 2 2 8 3 4" xfId="11136"/>
    <cellStyle name="Normal 9 2 2 8 3 4 2" xfId="18114"/>
    <cellStyle name="Normal 9 2 2 8 3 5" xfId="15521"/>
    <cellStyle name="Normal 9 2 2 8 4" xfId="2837"/>
    <cellStyle name="Normal 9 2 2 8 4 2" xfId="2838"/>
    <cellStyle name="Normal 9 2 2 8 4 2 2" xfId="15525"/>
    <cellStyle name="Normal 9 2 2 8 4 3" xfId="2839"/>
    <cellStyle name="Normal 9 2 2 8 4 3 2" xfId="15526"/>
    <cellStyle name="Normal 9 2 2 8 4 4" xfId="11766"/>
    <cellStyle name="Normal 9 2 2 8 4 4 2" xfId="18744"/>
    <cellStyle name="Normal 9 2 2 8 4 5" xfId="15524"/>
    <cellStyle name="Normal 9 2 2 8 5" xfId="2840"/>
    <cellStyle name="Normal 9 2 2 8 5 2" xfId="2841"/>
    <cellStyle name="Normal 9 2 2 8 5 2 2" xfId="15528"/>
    <cellStyle name="Normal 9 2 2 8 5 3" xfId="2842"/>
    <cellStyle name="Normal 9 2 2 8 5 3 2" xfId="15529"/>
    <cellStyle name="Normal 9 2 2 8 5 4" xfId="12396"/>
    <cellStyle name="Normal 9 2 2 8 5 4 2" xfId="19374"/>
    <cellStyle name="Normal 9 2 2 8 5 5" xfId="15527"/>
    <cellStyle name="Normal 9 2 2 8 6" xfId="2843"/>
    <cellStyle name="Normal 9 2 2 8 6 2" xfId="15530"/>
    <cellStyle name="Normal 9 2 2 8 7" xfId="2844"/>
    <cellStyle name="Normal 9 2 2 8 7 2" xfId="15531"/>
    <cellStyle name="Normal 9 2 2 8 8" xfId="9970"/>
    <cellStyle name="Normal 9 2 2 8 8 2" xfId="16955"/>
    <cellStyle name="Normal 9 2 2 8 9" xfId="15517"/>
    <cellStyle name="Normal 9 2 2 9" xfId="2845"/>
    <cellStyle name="Normal 9 2 2 9 2" xfId="2846"/>
    <cellStyle name="Normal 9 2 2 9 2 2" xfId="2847"/>
    <cellStyle name="Normal 9 2 2 9 2 2 2" xfId="15534"/>
    <cellStyle name="Normal 9 2 2 9 2 3" xfId="2848"/>
    <cellStyle name="Normal 9 2 2 9 2 3 2" xfId="15535"/>
    <cellStyle name="Normal 9 2 2 9 2 4" xfId="11400"/>
    <cellStyle name="Normal 9 2 2 9 2 4 2" xfId="18378"/>
    <cellStyle name="Normal 9 2 2 9 2 5" xfId="15533"/>
    <cellStyle name="Normal 9 2 2 9 3" xfId="2849"/>
    <cellStyle name="Normal 9 2 2 9 3 2" xfId="2850"/>
    <cellStyle name="Normal 9 2 2 9 3 2 2" xfId="15537"/>
    <cellStyle name="Normal 9 2 2 9 3 3" xfId="2851"/>
    <cellStyle name="Normal 9 2 2 9 3 3 2" xfId="15538"/>
    <cellStyle name="Normal 9 2 2 9 3 4" xfId="12030"/>
    <cellStyle name="Normal 9 2 2 9 3 4 2" xfId="19008"/>
    <cellStyle name="Normal 9 2 2 9 3 5" xfId="15536"/>
    <cellStyle name="Normal 9 2 2 9 4" xfId="2852"/>
    <cellStyle name="Normal 9 2 2 9 4 2" xfId="2853"/>
    <cellStyle name="Normal 9 2 2 9 4 2 2" xfId="15540"/>
    <cellStyle name="Normal 9 2 2 9 4 3" xfId="2854"/>
    <cellStyle name="Normal 9 2 2 9 4 3 2" xfId="15541"/>
    <cellStyle name="Normal 9 2 2 9 4 4" xfId="12660"/>
    <cellStyle name="Normal 9 2 2 9 4 4 2" xfId="19638"/>
    <cellStyle name="Normal 9 2 2 9 4 5" xfId="15539"/>
    <cellStyle name="Normal 9 2 2 9 5" xfId="2855"/>
    <cellStyle name="Normal 9 2 2 9 5 2" xfId="15542"/>
    <cellStyle name="Normal 9 2 2 9 6" xfId="2856"/>
    <cellStyle name="Normal 9 2 2 9 6 2" xfId="15543"/>
    <cellStyle name="Normal 9 2 2 9 7" xfId="10763"/>
    <cellStyle name="Normal 9 2 2 9 7 2" xfId="17748"/>
    <cellStyle name="Normal 9 2 2 9 8" xfId="15532"/>
    <cellStyle name="Normal 9 2 2 9 9" xfId="20088"/>
    <cellStyle name="Normal 9 2 3" xfId="2857"/>
    <cellStyle name="Normal 9 2 3 10" xfId="2858"/>
    <cellStyle name="Normal 9 2 3 10 2" xfId="2859"/>
    <cellStyle name="Normal 9 2 3 10 2 2" xfId="15546"/>
    <cellStyle name="Normal 9 2 3 10 3" xfId="2860"/>
    <cellStyle name="Normal 9 2 3 10 3 2" xfId="15547"/>
    <cellStyle name="Normal 9 2 3 10 4" xfId="10873"/>
    <cellStyle name="Normal 9 2 3 10 4 2" xfId="17851"/>
    <cellStyle name="Normal 9 2 3 10 5" xfId="15545"/>
    <cellStyle name="Normal 9 2 3 11" xfId="2861"/>
    <cellStyle name="Normal 9 2 3 11 2" xfId="2862"/>
    <cellStyle name="Normal 9 2 3 11 2 2" xfId="15549"/>
    <cellStyle name="Normal 9 2 3 11 3" xfId="2863"/>
    <cellStyle name="Normal 9 2 3 11 3 2" xfId="15550"/>
    <cellStyle name="Normal 9 2 3 11 4" xfId="11503"/>
    <cellStyle name="Normal 9 2 3 11 4 2" xfId="18481"/>
    <cellStyle name="Normal 9 2 3 11 5" xfId="15548"/>
    <cellStyle name="Normal 9 2 3 12" xfId="2864"/>
    <cellStyle name="Normal 9 2 3 12 2" xfId="2865"/>
    <cellStyle name="Normal 9 2 3 12 2 2" xfId="15552"/>
    <cellStyle name="Normal 9 2 3 12 3" xfId="2866"/>
    <cellStyle name="Normal 9 2 3 12 3 2" xfId="15553"/>
    <cellStyle name="Normal 9 2 3 12 4" xfId="12133"/>
    <cellStyle name="Normal 9 2 3 12 4 2" xfId="19111"/>
    <cellStyle name="Normal 9 2 3 12 5" xfId="15551"/>
    <cellStyle name="Normal 9 2 3 13" xfId="2867"/>
    <cellStyle name="Normal 9 2 3 13 2" xfId="15554"/>
    <cellStyle name="Normal 9 2 3 14" xfId="2868"/>
    <cellStyle name="Normal 9 2 3 14 2" xfId="15555"/>
    <cellStyle name="Normal 9 2 3 15" xfId="9692"/>
    <cellStyle name="Normal 9 2 3 15 2" xfId="16692"/>
    <cellStyle name="Normal 9 2 3 16" xfId="15544"/>
    <cellStyle name="Normal 9 2 3 17" xfId="20089"/>
    <cellStyle name="Normal 9 2 3 2" xfId="2869"/>
    <cellStyle name="Normal 9 2 3 2 10" xfId="2870"/>
    <cellStyle name="Normal 9 2 3 2 10 2" xfId="2871"/>
    <cellStyle name="Normal 9 2 3 2 10 2 2" xfId="15558"/>
    <cellStyle name="Normal 9 2 3 2 10 3" xfId="2872"/>
    <cellStyle name="Normal 9 2 3 2 10 3 2" xfId="15559"/>
    <cellStyle name="Normal 9 2 3 2 10 4" xfId="11511"/>
    <cellStyle name="Normal 9 2 3 2 10 4 2" xfId="18489"/>
    <cellStyle name="Normal 9 2 3 2 10 5" xfId="15557"/>
    <cellStyle name="Normal 9 2 3 2 11" xfId="2873"/>
    <cellStyle name="Normal 9 2 3 2 11 2" xfId="2874"/>
    <cellStyle name="Normal 9 2 3 2 11 2 2" xfId="15561"/>
    <cellStyle name="Normal 9 2 3 2 11 3" xfId="2875"/>
    <cellStyle name="Normal 9 2 3 2 11 3 2" xfId="15562"/>
    <cellStyle name="Normal 9 2 3 2 11 4" xfId="12141"/>
    <cellStyle name="Normal 9 2 3 2 11 4 2" xfId="19119"/>
    <cellStyle name="Normal 9 2 3 2 11 5" xfId="15560"/>
    <cellStyle name="Normal 9 2 3 2 12" xfId="2876"/>
    <cellStyle name="Normal 9 2 3 2 12 2" xfId="15563"/>
    <cellStyle name="Normal 9 2 3 2 13" xfId="2877"/>
    <cellStyle name="Normal 9 2 3 2 13 2" xfId="15564"/>
    <cellStyle name="Normal 9 2 3 2 14" xfId="9711"/>
    <cellStyle name="Normal 9 2 3 2 14 2" xfId="16700"/>
    <cellStyle name="Normal 9 2 3 2 15" xfId="15556"/>
    <cellStyle name="Normal 9 2 3 2 16" xfId="20090"/>
    <cellStyle name="Normal 9 2 3 2 2" xfId="2878"/>
    <cellStyle name="Normal 9 2 3 2 2 10" xfId="2879"/>
    <cellStyle name="Normal 9 2 3 2 2 10 2" xfId="2880"/>
    <cellStyle name="Normal 9 2 3 2 2 10 2 2" xfId="15567"/>
    <cellStyle name="Normal 9 2 3 2 2 10 3" xfId="2881"/>
    <cellStyle name="Normal 9 2 3 2 2 10 3 2" xfId="15568"/>
    <cellStyle name="Normal 9 2 3 2 2 10 4" xfId="12158"/>
    <cellStyle name="Normal 9 2 3 2 2 10 4 2" xfId="19136"/>
    <cellStyle name="Normal 9 2 3 2 2 10 5" xfId="15566"/>
    <cellStyle name="Normal 9 2 3 2 2 11" xfId="2882"/>
    <cellStyle name="Normal 9 2 3 2 2 11 2" xfId="15569"/>
    <cellStyle name="Normal 9 2 3 2 2 12" xfId="2883"/>
    <cellStyle name="Normal 9 2 3 2 2 12 2" xfId="15570"/>
    <cellStyle name="Normal 9 2 3 2 2 13" xfId="9730"/>
    <cellStyle name="Normal 9 2 3 2 2 13 2" xfId="16717"/>
    <cellStyle name="Normal 9 2 3 2 2 14" xfId="15565"/>
    <cellStyle name="Normal 9 2 3 2 2 15" xfId="20091"/>
    <cellStyle name="Normal 9 2 3 2 2 2" xfId="2884"/>
    <cellStyle name="Normal 9 2 3 2 2 2 10" xfId="2885"/>
    <cellStyle name="Normal 9 2 3 2 2 2 10 2" xfId="15572"/>
    <cellStyle name="Normal 9 2 3 2 2 2 11" xfId="2886"/>
    <cellStyle name="Normal 9 2 3 2 2 2 11 2" xfId="15573"/>
    <cellStyle name="Normal 9 2 3 2 2 2 12" xfId="9764"/>
    <cellStyle name="Normal 9 2 3 2 2 2 12 2" xfId="16750"/>
    <cellStyle name="Normal 9 2 3 2 2 2 13" xfId="15571"/>
    <cellStyle name="Normal 9 2 3 2 2 2 14" xfId="20092"/>
    <cellStyle name="Normal 9 2 3 2 2 2 2" xfId="2887"/>
    <cellStyle name="Normal 9 2 3 2 2 2 2 10" xfId="9830"/>
    <cellStyle name="Normal 9 2 3 2 2 2 2 10 2" xfId="16816"/>
    <cellStyle name="Normal 9 2 3 2 2 2 2 11" xfId="15574"/>
    <cellStyle name="Normal 9 2 3 2 2 2 2 12" xfId="20093"/>
    <cellStyle name="Normal 9 2 3 2 2 2 2 2" xfId="2888"/>
    <cellStyle name="Normal 9 2 3 2 2 2 2 2 10" xfId="15575"/>
    <cellStyle name="Normal 9 2 3 2 2 2 2 2 11" xfId="20094"/>
    <cellStyle name="Normal 9 2 3 2 2 2 2 2 2" xfId="2889"/>
    <cellStyle name="Normal 9 2 3 2 2 2 2 2 2 10" xfId="20095"/>
    <cellStyle name="Normal 9 2 3 2 2 2 2 2 2 2" xfId="2890"/>
    <cellStyle name="Normal 9 2 3 2 2 2 2 2 2 2 2" xfId="2891"/>
    <cellStyle name="Normal 9 2 3 2 2 2 2 2 2 2 2 2" xfId="15578"/>
    <cellStyle name="Normal 9 2 3 2 2 2 2 2 2 2 3" xfId="2892"/>
    <cellStyle name="Normal 9 2 3 2 2 2 2 2 2 2 3 2" xfId="15579"/>
    <cellStyle name="Normal 9 2 3 2 2 2 2 2 2 2 4" xfId="10757"/>
    <cellStyle name="Normal 9 2 3 2 2 2 2 2 2 2 4 2" xfId="17742"/>
    <cellStyle name="Normal 9 2 3 2 2 2 2 2 2 2 5" xfId="15577"/>
    <cellStyle name="Normal 9 2 3 2 2 2 2 2 2 3" xfId="2893"/>
    <cellStyle name="Normal 9 2 3 2 2 2 2 2 2 3 2" xfId="2894"/>
    <cellStyle name="Normal 9 2 3 2 2 2 2 2 2 3 2 2" xfId="15581"/>
    <cellStyle name="Normal 9 2 3 2 2 2 2 2 2 3 3" xfId="2895"/>
    <cellStyle name="Normal 9 2 3 2 2 2 2 2 2 3 3 2" xfId="15582"/>
    <cellStyle name="Normal 9 2 3 2 2 2 2 2 2 3 4" xfId="11394"/>
    <cellStyle name="Normal 9 2 3 2 2 2 2 2 2 3 4 2" xfId="18372"/>
    <cellStyle name="Normal 9 2 3 2 2 2 2 2 2 3 5" xfId="15580"/>
    <cellStyle name="Normal 9 2 3 2 2 2 2 2 2 4" xfId="2896"/>
    <cellStyle name="Normal 9 2 3 2 2 2 2 2 2 4 2" xfId="2897"/>
    <cellStyle name="Normal 9 2 3 2 2 2 2 2 2 4 2 2" xfId="15584"/>
    <cellStyle name="Normal 9 2 3 2 2 2 2 2 2 4 3" xfId="2898"/>
    <cellStyle name="Normal 9 2 3 2 2 2 2 2 2 4 3 2" xfId="15585"/>
    <cellStyle name="Normal 9 2 3 2 2 2 2 2 2 4 4" xfId="12024"/>
    <cellStyle name="Normal 9 2 3 2 2 2 2 2 2 4 4 2" xfId="19002"/>
    <cellStyle name="Normal 9 2 3 2 2 2 2 2 2 4 5" xfId="15583"/>
    <cellStyle name="Normal 9 2 3 2 2 2 2 2 2 5" xfId="2899"/>
    <cellStyle name="Normal 9 2 3 2 2 2 2 2 2 5 2" xfId="2900"/>
    <cellStyle name="Normal 9 2 3 2 2 2 2 2 2 5 2 2" xfId="15587"/>
    <cellStyle name="Normal 9 2 3 2 2 2 2 2 2 5 3" xfId="2901"/>
    <cellStyle name="Normal 9 2 3 2 2 2 2 2 2 5 3 2" xfId="15588"/>
    <cellStyle name="Normal 9 2 3 2 2 2 2 2 2 5 4" xfId="12654"/>
    <cellStyle name="Normal 9 2 3 2 2 2 2 2 2 5 4 2" xfId="19632"/>
    <cellStyle name="Normal 9 2 3 2 2 2 2 2 2 5 5" xfId="15586"/>
    <cellStyle name="Normal 9 2 3 2 2 2 2 2 2 6" xfId="2902"/>
    <cellStyle name="Normal 9 2 3 2 2 2 2 2 2 6 2" xfId="15589"/>
    <cellStyle name="Normal 9 2 3 2 2 2 2 2 2 7" xfId="2903"/>
    <cellStyle name="Normal 9 2 3 2 2 2 2 2 2 7 2" xfId="15590"/>
    <cellStyle name="Normal 9 2 3 2 2 2 2 2 2 8" xfId="10228"/>
    <cellStyle name="Normal 9 2 3 2 2 2 2 2 2 8 2" xfId="17213"/>
    <cellStyle name="Normal 9 2 3 2 2 2 2 2 2 9" xfId="15576"/>
    <cellStyle name="Normal 9 2 3 2 2 2 2 2 3" xfId="2904"/>
    <cellStyle name="Normal 9 2 3 2 2 2 2 2 3 2" xfId="2905"/>
    <cellStyle name="Normal 9 2 3 2 2 2 2 2 3 2 2" xfId="15592"/>
    <cellStyle name="Normal 9 2 3 2 2 2 2 2 3 3" xfId="2906"/>
    <cellStyle name="Normal 9 2 3 2 2 2 2 2 3 3 2" xfId="15593"/>
    <cellStyle name="Normal 9 2 3 2 2 2 2 2 3 4" xfId="10492"/>
    <cellStyle name="Normal 9 2 3 2 2 2 2 2 3 4 2" xfId="17477"/>
    <cellStyle name="Normal 9 2 3 2 2 2 2 2 3 5" xfId="15591"/>
    <cellStyle name="Normal 9 2 3 2 2 2 2 2 4" xfId="2907"/>
    <cellStyle name="Normal 9 2 3 2 2 2 2 2 4 2" xfId="2908"/>
    <cellStyle name="Normal 9 2 3 2 2 2 2 2 4 2 2" xfId="15595"/>
    <cellStyle name="Normal 9 2 3 2 2 2 2 2 4 3" xfId="2909"/>
    <cellStyle name="Normal 9 2 3 2 2 2 2 2 4 3 2" xfId="15596"/>
    <cellStyle name="Normal 9 2 3 2 2 2 2 2 4 4" xfId="11129"/>
    <cellStyle name="Normal 9 2 3 2 2 2 2 2 4 4 2" xfId="18107"/>
    <cellStyle name="Normal 9 2 3 2 2 2 2 2 4 5" xfId="15594"/>
    <cellStyle name="Normal 9 2 3 2 2 2 2 2 5" xfId="2910"/>
    <cellStyle name="Normal 9 2 3 2 2 2 2 2 5 2" xfId="2911"/>
    <cellStyle name="Normal 9 2 3 2 2 2 2 2 5 2 2" xfId="15598"/>
    <cellStyle name="Normal 9 2 3 2 2 2 2 2 5 3" xfId="2912"/>
    <cellStyle name="Normal 9 2 3 2 2 2 2 2 5 3 2" xfId="15599"/>
    <cellStyle name="Normal 9 2 3 2 2 2 2 2 5 4" xfId="11759"/>
    <cellStyle name="Normal 9 2 3 2 2 2 2 2 5 4 2" xfId="18737"/>
    <cellStyle name="Normal 9 2 3 2 2 2 2 2 5 5" xfId="15597"/>
    <cellStyle name="Normal 9 2 3 2 2 2 2 2 6" xfId="2913"/>
    <cellStyle name="Normal 9 2 3 2 2 2 2 2 6 2" xfId="2914"/>
    <cellStyle name="Normal 9 2 3 2 2 2 2 2 6 2 2" xfId="15601"/>
    <cellStyle name="Normal 9 2 3 2 2 2 2 2 6 3" xfId="2915"/>
    <cellStyle name="Normal 9 2 3 2 2 2 2 2 6 3 2" xfId="15602"/>
    <cellStyle name="Normal 9 2 3 2 2 2 2 2 6 4" xfId="12389"/>
    <cellStyle name="Normal 9 2 3 2 2 2 2 2 6 4 2" xfId="19367"/>
    <cellStyle name="Normal 9 2 3 2 2 2 2 2 6 5" xfId="15600"/>
    <cellStyle name="Normal 9 2 3 2 2 2 2 2 7" xfId="2916"/>
    <cellStyle name="Normal 9 2 3 2 2 2 2 2 7 2" xfId="15603"/>
    <cellStyle name="Normal 9 2 3 2 2 2 2 2 8" xfId="2917"/>
    <cellStyle name="Normal 9 2 3 2 2 2 2 2 8 2" xfId="15604"/>
    <cellStyle name="Normal 9 2 3 2 2 2 2 2 9" xfId="9962"/>
    <cellStyle name="Normal 9 2 3 2 2 2 2 2 9 2" xfId="16948"/>
    <cellStyle name="Normal 9 2 3 2 2 2 2 3" xfId="2918"/>
    <cellStyle name="Normal 9 2 3 2 2 2 2 3 10" xfId="20096"/>
    <cellStyle name="Normal 9 2 3 2 2 2 2 3 2" xfId="2919"/>
    <cellStyle name="Normal 9 2 3 2 2 2 2 3 2 2" xfId="2920"/>
    <cellStyle name="Normal 9 2 3 2 2 2 2 3 2 2 2" xfId="15607"/>
    <cellStyle name="Normal 9 2 3 2 2 2 2 3 2 3" xfId="2921"/>
    <cellStyle name="Normal 9 2 3 2 2 2 2 3 2 3 2" xfId="15608"/>
    <cellStyle name="Normal 9 2 3 2 2 2 2 3 2 4" xfId="10625"/>
    <cellStyle name="Normal 9 2 3 2 2 2 2 3 2 4 2" xfId="17610"/>
    <cellStyle name="Normal 9 2 3 2 2 2 2 3 2 5" xfId="15606"/>
    <cellStyle name="Normal 9 2 3 2 2 2 2 3 3" xfId="2922"/>
    <cellStyle name="Normal 9 2 3 2 2 2 2 3 3 2" xfId="2923"/>
    <cellStyle name="Normal 9 2 3 2 2 2 2 3 3 2 2" xfId="15610"/>
    <cellStyle name="Normal 9 2 3 2 2 2 2 3 3 3" xfId="2924"/>
    <cellStyle name="Normal 9 2 3 2 2 2 2 3 3 3 2" xfId="15611"/>
    <cellStyle name="Normal 9 2 3 2 2 2 2 3 3 4" xfId="11262"/>
    <cellStyle name="Normal 9 2 3 2 2 2 2 3 3 4 2" xfId="18240"/>
    <cellStyle name="Normal 9 2 3 2 2 2 2 3 3 5" xfId="15609"/>
    <cellStyle name="Normal 9 2 3 2 2 2 2 3 4" xfId="2925"/>
    <cellStyle name="Normal 9 2 3 2 2 2 2 3 4 2" xfId="2926"/>
    <cellStyle name="Normal 9 2 3 2 2 2 2 3 4 2 2" xfId="15613"/>
    <cellStyle name="Normal 9 2 3 2 2 2 2 3 4 3" xfId="2927"/>
    <cellStyle name="Normal 9 2 3 2 2 2 2 3 4 3 2" xfId="15614"/>
    <cellStyle name="Normal 9 2 3 2 2 2 2 3 4 4" xfId="11892"/>
    <cellStyle name="Normal 9 2 3 2 2 2 2 3 4 4 2" xfId="18870"/>
    <cellStyle name="Normal 9 2 3 2 2 2 2 3 4 5" xfId="15612"/>
    <cellStyle name="Normal 9 2 3 2 2 2 2 3 5" xfId="2928"/>
    <cellStyle name="Normal 9 2 3 2 2 2 2 3 5 2" xfId="2929"/>
    <cellStyle name="Normal 9 2 3 2 2 2 2 3 5 2 2" xfId="15616"/>
    <cellStyle name="Normal 9 2 3 2 2 2 2 3 5 3" xfId="2930"/>
    <cellStyle name="Normal 9 2 3 2 2 2 2 3 5 3 2" xfId="15617"/>
    <cellStyle name="Normal 9 2 3 2 2 2 2 3 5 4" xfId="12522"/>
    <cellStyle name="Normal 9 2 3 2 2 2 2 3 5 4 2" xfId="19500"/>
    <cellStyle name="Normal 9 2 3 2 2 2 2 3 5 5" xfId="15615"/>
    <cellStyle name="Normal 9 2 3 2 2 2 2 3 6" xfId="2931"/>
    <cellStyle name="Normal 9 2 3 2 2 2 2 3 6 2" xfId="15618"/>
    <cellStyle name="Normal 9 2 3 2 2 2 2 3 7" xfId="2932"/>
    <cellStyle name="Normal 9 2 3 2 2 2 2 3 7 2" xfId="15619"/>
    <cellStyle name="Normal 9 2 3 2 2 2 2 3 8" xfId="10096"/>
    <cellStyle name="Normal 9 2 3 2 2 2 2 3 8 2" xfId="17081"/>
    <cellStyle name="Normal 9 2 3 2 2 2 2 3 9" xfId="15605"/>
    <cellStyle name="Normal 9 2 3 2 2 2 2 4" xfId="2933"/>
    <cellStyle name="Normal 9 2 3 2 2 2 2 4 2" xfId="2934"/>
    <cellStyle name="Normal 9 2 3 2 2 2 2 4 2 2" xfId="15621"/>
    <cellStyle name="Normal 9 2 3 2 2 2 2 4 3" xfId="2935"/>
    <cellStyle name="Normal 9 2 3 2 2 2 2 4 3 2" xfId="15622"/>
    <cellStyle name="Normal 9 2 3 2 2 2 2 4 4" xfId="10360"/>
    <cellStyle name="Normal 9 2 3 2 2 2 2 4 4 2" xfId="17345"/>
    <cellStyle name="Normal 9 2 3 2 2 2 2 4 5" xfId="15620"/>
    <cellStyle name="Normal 9 2 3 2 2 2 2 5" xfId="2936"/>
    <cellStyle name="Normal 9 2 3 2 2 2 2 5 2" xfId="2937"/>
    <cellStyle name="Normal 9 2 3 2 2 2 2 5 2 2" xfId="15624"/>
    <cellStyle name="Normal 9 2 3 2 2 2 2 5 3" xfId="2938"/>
    <cellStyle name="Normal 9 2 3 2 2 2 2 5 3 2" xfId="15625"/>
    <cellStyle name="Normal 9 2 3 2 2 2 2 5 4" xfId="10997"/>
    <cellStyle name="Normal 9 2 3 2 2 2 2 5 4 2" xfId="17975"/>
    <cellStyle name="Normal 9 2 3 2 2 2 2 5 5" xfId="15623"/>
    <cellStyle name="Normal 9 2 3 2 2 2 2 6" xfId="2939"/>
    <cellStyle name="Normal 9 2 3 2 2 2 2 6 2" xfId="2940"/>
    <cellStyle name="Normal 9 2 3 2 2 2 2 6 2 2" xfId="15627"/>
    <cellStyle name="Normal 9 2 3 2 2 2 2 6 3" xfId="2941"/>
    <cellStyle name="Normal 9 2 3 2 2 2 2 6 3 2" xfId="15628"/>
    <cellStyle name="Normal 9 2 3 2 2 2 2 6 4" xfId="11627"/>
    <cellStyle name="Normal 9 2 3 2 2 2 2 6 4 2" xfId="18605"/>
    <cellStyle name="Normal 9 2 3 2 2 2 2 6 5" xfId="15626"/>
    <cellStyle name="Normal 9 2 3 2 2 2 2 7" xfId="2942"/>
    <cellStyle name="Normal 9 2 3 2 2 2 2 7 2" xfId="2943"/>
    <cellStyle name="Normal 9 2 3 2 2 2 2 7 2 2" xfId="15630"/>
    <cellStyle name="Normal 9 2 3 2 2 2 2 7 3" xfId="2944"/>
    <cellStyle name="Normal 9 2 3 2 2 2 2 7 3 2" xfId="15631"/>
    <cellStyle name="Normal 9 2 3 2 2 2 2 7 4" xfId="12257"/>
    <cellStyle name="Normal 9 2 3 2 2 2 2 7 4 2" xfId="19235"/>
    <cellStyle name="Normal 9 2 3 2 2 2 2 7 5" xfId="15629"/>
    <cellStyle name="Normal 9 2 3 2 2 2 2 8" xfId="2945"/>
    <cellStyle name="Normal 9 2 3 2 2 2 2 8 2" xfId="15632"/>
    <cellStyle name="Normal 9 2 3 2 2 2 2 9" xfId="2946"/>
    <cellStyle name="Normal 9 2 3 2 2 2 2 9 2" xfId="15633"/>
    <cellStyle name="Normal 9 2 3 2 2 2 3" xfId="2947"/>
    <cellStyle name="Normal 9 2 3 2 2 2 3 10" xfId="15634"/>
    <cellStyle name="Normal 9 2 3 2 2 2 3 11" xfId="20097"/>
    <cellStyle name="Normal 9 2 3 2 2 2 3 2" xfId="2948"/>
    <cellStyle name="Normal 9 2 3 2 2 2 3 2 10" xfId="20098"/>
    <cellStyle name="Normal 9 2 3 2 2 2 3 2 2" xfId="2949"/>
    <cellStyle name="Normal 9 2 3 2 2 2 3 2 2 2" xfId="2950"/>
    <cellStyle name="Normal 9 2 3 2 2 2 3 2 2 2 2" xfId="15637"/>
    <cellStyle name="Normal 9 2 3 2 2 2 3 2 2 3" xfId="2951"/>
    <cellStyle name="Normal 9 2 3 2 2 2 3 2 2 3 2" xfId="15638"/>
    <cellStyle name="Normal 9 2 3 2 2 2 3 2 2 4" xfId="10691"/>
    <cellStyle name="Normal 9 2 3 2 2 2 3 2 2 4 2" xfId="17676"/>
    <cellStyle name="Normal 9 2 3 2 2 2 3 2 2 5" xfId="15636"/>
    <cellStyle name="Normal 9 2 3 2 2 2 3 2 3" xfId="2952"/>
    <cellStyle name="Normal 9 2 3 2 2 2 3 2 3 2" xfId="2953"/>
    <cellStyle name="Normal 9 2 3 2 2 2 3 2 3 2 2" xfId="15640"/>
    <cellStyle name="Normal 9 2 3 2 2 2 3 2 3 3" xfId="2954"/>
    <cellStyle name="Normal 9 2 3 2 2 2 3 2 3 3 2" xfId="15641"/>
    <cellStyle name="Normal 9 2 3 2 2 2 3 2 3 4" xfId="11328"/>
    <cellStyle name="Normal 9 2 3 2 2 2 3 2 3 4 2" xfId="18306"/>
    <cellStyle name="Normal 9 2 3 2 2 2 3 2 3 5" xfId="15639"/>
    <cellStyle name="Normal 9 2 3 2 2 2 3 2 4" xfId="2955"/>
    <cellStyle name="Normal 9 2 3 2 2 2 3 2 4 2" xfId="2956"/>
    <cellStyle name="Normal 9 2 3 2 2 2 3 2 4 2 2" xfId="15643"/>
    <cellStyle name="Normal 9 2 3 2 2 2 3 2 4 3" xfId="2957"/>
    <cellStyle name="Normal 9 2 3 2 2 2 3 2 4 3 2" xfId="15644"/>
    <cellStyle name="Normal 9 2 3 2 2 2 3 2 4 4" xfId="11958"/>
    <cellStyle name="Normal 9 2 3 2 2 2 3 2 4 4 2" xfId="18936"/>
    <cellStyle name="Normal 9 2 3 2 2 2 3 2 4 5" xfId="15642"/>
    <cellStyle name="Normal 9 2 3 2 2 2 3 2 5" xfId="2958"/>
    <cellStyle name="Normal 9 2 3 2 2 2 3 2 5 2" xfId="2959"/>
    <cellStyle name="Normal 9 2 3 2 2 2 3 2 5 2 2" xfId="15646"/>
    <cellStyle name="Normal 9 2 3 2 2 2 3 2 5 3" xfId="2960"/>
    <cellStyle name="Normal 9 2 3 2 2 2 3 2 5 3 2" xfId="15647"/>
    <cellStyle name="Normal 9 2 3 2 2 2 3 2 5 4" xfId="12588"/>
    <cellStyle name="Normal 9 2 3 2 2 2 3 2 5 4 2" xfId="19566"/>
    <cellStyle name="Normal 9 2 3 2 2 2 3 2 5 5" xfId="15645"/>
    <cellStyle name="Normal 9 2 3 2 2 2 3 2 6" xfId="2961"/>
    <cellStyle name="Normal 9 2 3 2 2 2 3 2 6 2" xfId="15648"/>
    <cellStyle name="Normal 9 2 3 2 2 2 3 2 7" xfId="2962"/>
    <cellStyle name="Normal 9 2 3 2 2 2 3 2 7 2" xfId="15649"/>
    <cellStyle name="Normal 9 2 3 2 2 2 3 2 8" xfId="10162"/>
    <cellStyle name="Normal 9 2 3 2 2 2 3 2 8 2" xfId="17147"/>
    <cellStyle name="Normal 9 2 3 2 2 2 3 2 9" xfId="15635"/>
    <cellStyle name="Normal 9 2 3 2 2 2 3 3" xfId="2963"/>
    <cellStyle name="Normal 9 2 3 2 2 2 3 3 2" xfId="2964"/>
    <cellStyle name="Normal 9 2 3 2 2 2 3 3 2 2" xfId="15651"/>
    <cellStyle name="Normal 9 2 3 2 2 2 3 3 3" xfId="2965"/>
    <cellStyle name="Normal 9 2 3 2 2 2 3 3 3 2" xfId="15652"/>
    <cellStyle name="Normal 9 2 3 2 2 2 3 3 4" xfId="10426"/>
    <cellStyle name="Normal 9 2 3 2 2 2 3 3 4 2" xfId="17411"/>
    <cellStyle name="Normal 9 2 3 2 2 2 3 3 5" xfId="15650"/>
    <cellStyle name="Normal 9 2 3 2 2 2 3 4" xfId="2966"/>
    <cellStyle name="Normal 9 2 3 2 2 2 3 4 2" xfId="2967"/>
    <cellStyle name="Normal 9 2 3 2 2 2 3 4 2 2" xfId="15654"/>
    <cellStyle name="Normal 9 2 3 2 2 2 3 4 3" xfId="2968"/>
    <cellStyle name="Normal 9 2 3 2 2 2 3 4 3 2" xfId="15655"/>
    <cellStyle name="Normal 9 2 3 2 2 2 3 4 4" xfId="11063"/>
    <cellStyle name="Normal 9 2 3 2 2 2 3 4 4 2" xfId="18041"/>
    <cellStyle name="Normal 9 2 3 2 2 2 3 4 5" xfId="15653"/>
    <cellStyle name="Normal 9 2 3 2 2 2 3 5" xfId="2969"/>
    <cellStyle name="Normal 9 2 3 2 2 2 3 5 2" xfId="2970"/>
    <cellStyle name="Normal 9 2 3 2 2 2 3 5 2 2" xfId="15657"/>
    <cellStyle name="Normal 9 2 3 2 2 2 3 5 3" xfId="2971"/>
    <cellStyle name="Normal 9 2 3 2 2 2 3 5 3 2" xfId="15658"/>
    <cellStyle name="Normal 9 2 3 2 2 2 3 5 4" xfId="11693"/>
    <cellStyle name="Normal 9 2 3 2 2 2 3 5 4 2" xfId="18671"/>
    <cellStyle name="Normal 9 2 3 2 2 2 3 5 5" xfId="15656"/>
    <cellStyle name="Normal 9 2 3 2 2 2 3 6" xfId="2972"/>
    <cellStyle name="Normal 9 2 3 2 2 2 3 6 2" xfId="2973"/>
    <cellStyle name="Normal 9 2 3 2 2 2 3 6 2 2" xfId="15660"/>
    <cellStyle name="Normal 9 2 3 2 2 2 3 6 3" xfId="2974"/>
    <cellStyle name="Normal 9 2 3 2 2 2 3 6 3 2" xfId="15661"/>
    <cellStyle name="Normal 9 2 3 2 2 2 3 6 4" xfId="12323"/>
    <cellStyle name="Normal 9 2 3 2 2 2 3 6 4 2" xfId="19301"/>
    <cellStyle name="Normal 9 2 3 2 2 2 3 6 5" xfId="15659"/>
    <cellStyle name="Normal 9 2 3 2 2 2 3 7" xfId="2975"/>
    <cellStyle name="Normal 9 2 3 2 2 2 3 7 2" xfId="15662"/>
    <cellStyle name="Normal 9 2 3 2 2 2 3 8" xfId="2976"/>
    <cellStyle name="Normal 9 2 3 2 2 2 3 8 2" xfId="15663"/>
    <cellStyle name="Normal 9 2 3 2 2 2 3 9" xfId="9896"/>
    <cellStyle name="Normal 9 2 3 2 2 2 3 9 2" xfId="16882"/>
    <cellStyle name="Normal 9 2 3 2 2 2 4" xfId="2977"/>
    <cellStyle name="Normal 9 2 3 2 2 2 4 10" xfId="20099"/>
    <cellStyle name="Normal 9 2 3 2 2 2 4 2" xfId="2978"/>
    <cellStyle name="Normal 9 2 3 2 2 2 4 2 2" xfId="2979"/>
    <cellStyle name="Normal 9 2 3 2 2 2 4 2 2 2" xfId="15666"/>
    <cellStyle name="Normal 9 2 3 2 2 2 4 2 3" xfId="2980"/>
    <cellStyle name="Normal 9 2 3 2 2 2 4 2 3 2" xfId="15667"/>
    <cellStyle name="Normal 9 2 3 2 2 2 4 2 4" xfId="10559"/>
    <cellStyle name="Normal 9 2 3 2 2 2 4 2 4 2" xfId="17544"/>
    <cellStyle name="Normal 9 2 3 2 2 2 4 2 5" xfId="15665"/>
    <cellStyle name="Normal 9 2 3 2 2 2 4 3" xfId="2981"/>
    <cellStyle name="Normal 9 2 3 2 2 2 4 3 2" xfId="2982"/>
    <cellStyle name="Normal 9 2 3 2 2 2 4 3 2 2" xfId="15669"/>
    <cellStyle name="Normal 9 2 3 2 2 2 4 3 3" xfId="2983"/>
    <cellStyle name="Normal 9 2 3 2 2 2 4 3 3 2" xfId="15670"/>
    <cellStyle name="Normal 9 2 3 2 2 2 4 3 4" xfId="11196"/>
    <cellStyle name="Normal 9 2 3 2 2 2 4 3 4 2" xfId="18174"/>
    <cellStyle name="Normal 9 2 3 2 2 2 4 3 5" xfId="15668"/>
    <cellStyle name="Normal 9 2 3 2 2 2 4 4" xfId="2984"/>
    <cellStyle name="Normal 9 2 3 2 2 2 4 4 2" xfId="2985"/>
    <cellStyle name="Normal 9 2 3 2 2 2 4 4 2 2" xfId="15672"/>
    <cellStyle name="Normal 9 2 3 2 2 2 4 4 3" xfId="2986"/>
    <cellStyle name="Normal 9 2 3 2 2 2 4 4 3 2" xfId="15673"/>
    <cellStyle name="Normal 9 2 3 2 2 2 4 4 4" xfId="11826"/>
    <cellStyle name="Normal 9 2 3 2 2 2 4 4 4 2" xfId="18804"/>
    <cellStyle name="Normal 9 2 3 2 2 2 4 4 5" xfId="15671"/>
    <cellStyle name="Normal 9 2 3 2 2 2 4 5" xfId="2987"/>
    <cellStyle name="Normal 9 2 3 2 2 2 4 5 2" xfId="2988"/>
    <cellStyle name="Normal 9 2 3 2 2 2 4 5 2 2" xfId="15675"/>
    <cellStyle name="Normal 9 2 3 2 2 2 4 5 3" xfId="2989"/>
    <cellStyle name="Normal 9 2 3 2 2 2 4 5 3 2" xfId="15676"/>
    <cellStyle name="Normal 9 2 3 2 2 2 4 5 4" xfId="12456"/>
    <cellStyle name="Normal 9 2 3 2 2 2 4 5 4 2" xfId="19434"/>
    <cellStyle name="Normal 9 2 3 2 2 2 4 5 5" xfId="15674"/>
    <cellStyle name="Normal 9 2 3 2 2 2 4 6" xfId="2990"/>
    <cellStyle name="Normal 9 2 3 2 2 2 4 6 2" xfId="15677"/>
    <cellStyle name="Normal 9 2 3 2 2 2 4 7" xfId="2991"/>
    <cellStyle name="Normal 9 2 3 2 2 2 4 7 2" xfId="15678"/>
    <cellStyle name="Normal 9 2 3 2 2 2 4 8" xfId="10030"/>
    <cellStyle name="Normal 9 2 3 2 2 2 4 8 2" xfId="17015"/>
    <cellStyle name="Normal 9 2 3 2 2 2 4 9" xfId="15664"/>
    <cellStyle name="Normal 9 2 3 2 2 2 5" xfId="2992"/>
    <cellStyle name="Normal 9 2 3 2 2 2 5 2" xfId="2993"/>
    <cellStyle name="Normal 9 2 3 2 2 2 5 2 2" xfId="2994"/>
    <cellStyle name="Normal 9 2 3 2 2 2 5 2 2 2" xfId="15681"/>
    <cellStyle name="Normal 9 2 3 2 2 2 5 2 3" xfId="2995"/>
    <cellStyle name="Normal 9 2 3 2 2 2 5 2 3 2" xfId="15682"/>
    <cellStyle name="Normal 9 2 3 2 2 2 5 2 4" xfId="11450"/>
    <cellStyle name="Normal 9 2 3 2 2 2 5 2 4 2" xfId="18428"/>
    <cellStyle name="Normal 9 2 3 2 2 2 5 2 5" xfId="15680"/>
    <cellStyle name="Normal 9 2 3 2 2 2 5 3" xfId="2996"/>
    <cellStyle name="Normal 9 2 3 2 2 2 5 3 2" xfId="2997"/>
    <cellStyle name="Normal 9 2 3 2 2 2 5 3 2 2" xfId="15684"/>
    <cellStyle name="Normal 9 2 3 2 2 2 5 3 3" xfId="2998"/>
    <cellStyle name="Normal 9 2 3 2 2 2 5 3 3 2" xfId="15685"/>
    <cellStyle name="Normal 9 2 3 2 2 2 5 3 4" xfId="12080"/>
    <cellStyle name="Normal 9 2 3 2 2 2 5 3 4 2" xfId="19058"/>
    <cellStyle name="Normal 9 2 3 2 2 2 5 3 5" xfId="15683"/>
    <cellStyle name="Normal 9 2 3 2 2 2 5 4" xfId="2999"/>
    <cellStyle name="Normal 9 2 3 2 2 2 5 4 2" xfId="3000"/>
    <cellStyle name="Normal 9 2 3 2 2 2 5 4 2 2" xfId="15687"/>
    <cellStyle name="Normal 9 2 3 2 2 2 5 4 3" xfId="3001"/>
    <cellStyle name="Normal 9 2 3 2 2 2 5 4 3 2" xfId="15688"/>
    <cellStyle name="Normal 9 2 3 2 2 2 5 4 4" xfId="12713"/>
    <cellStyle name="Normal 9 2 3 2 2 2 5 4 4 2" xfId="19688"/>
    <cellStyle name="Normal 9 2 3 2 2 2 5 4 5" xfId="15686"/>
    <cellStyle name="Normal 9 2 3 2 2 2 5 5" xfId="3002"/>
    <cellStyle name="Normal 9 2 3 2 2 2 5 5 2" xfId="15689"/>
    <cellStyle name="Normal 9 2 3 2 2 2 5 6" xfId="3003"/>
    <cellStyle name="Normal 9 2 3 2 2 2 5 6 2" xfId="15690"/>
    <cellStyle name="Normal 9 2 3 2 2 2 5 7" xfId="10816"/>
    <cellStyle name="Normal 9 2 3 2 2 2 5 7 2" xfId="17798"/>
    <cellStyle name="Normal 9 2 3 2 2 2 5 8" xfId="15679"/>
    <cellStyle name="Normal 9 2 3 2 2 2 5 9" xfId="20100"/>
    <cellStyle name="Normal 9 2 3 2 2 2 6" xfId="3004"/>
    <cellStyle name="Normal 9 2 3 2 2 2 6 2" xfId="3005"/>
    <cellStyle name="Normal 9 2 3 2 2 2 6 2 2" xfId="3006"/>
    <cellStyle name="Normal 9 2 3 2 2 2 6 2 2 2" xfId="15693"/>
    <cellStyle name="Normal 9 2 3 2 2 2 6 2 3" xfId="3007"/>
    <cellStyle name="Normal 9 2 3 2 2 2 6 2 3 2" xfId="15694"/>
    <cellStyle name="Normal 9 2 3 2 2 2 6 2 4" xfId="12814"/>
    <cellStyle name="Normal 9 2 3 2 2 2 6 2 4 2" xfId="19789"/>
    <cellStyle name="Normal 9 2 3 2 2 2 6 2 5" xfId="15692"/>
    <cellStyle name="Normal 9 2 3 2 2 2 6 3" xfId="3008"/>
    <cellStyle name="Normal 9 2 3 2 2 2 6 3 2" xfId="15695"/>
    <cellStyle name="Normal 9 2 3 2 2 2 6 4" xfId="3009"/>
    <cellStyle name="Normal 9 2 3 2 2 2 6 4 2" xfId="15696"/>
    <cellStyle name="Normal 9 2 3 2 2 2 6 5" xfId="10294"/>
    <cellStyle name="Normal 9 2 3 2 2 2 6 5 2" xfId="17279"/>
    <cellStyle name="Normal 9 2 3 2 2 2 6 6" xfId="15691"/>
    <cellStyle name="Normal 9 2 3 2 2 2 6 7" xfId="20101"/>
    <cellStyle name="Normal 9 2 3 2 2 2 7" xfId="3010"/>
    <cellStyle name="Normal 9 2 3 2 2 2 7 2" xfId="3011"/>
    <cellStyle name="Normal 9 2 3 2 2 2 7 2 2" xfId="15698"/>
    <cellStyle name="Normal 9 2 3 2 2 2 7 3" xfId="3012"/>
    <cellStyle name="Normal 9 2 3 2 2 2 7 3 2" xfId="15699"/>
    <cellStyle name="Normal 9 2 3 2 2 2 7 4" xfId="10931"/>
    <cellStyle name="Normal 9 2 3 2 2 2 7 4 2" xfId="17909"/>
    <cellStyle name="Normal 9 2 3 2 2 2 7 5" xfId="15697"/>
    <cellStyle name="Normal 9 2 3 2 2 2 8" xfId="3013"/>
    <cellStyle name="Normal 9 2 3 2 2 2 8 2" xfId="3014"/>
    <cellStyle name="Normal 9 2 3 2 2 2 8 2 2" xfId="15701"/>
    <cellStyle name="Normal 9 2 3 2 2 2 8 3" xfId="3015"/>
    <cellStyle name="Normal 9 2 3 2 2 2 8 3 2" xfId="15702"/>
    <cellStyle name="Normal 9 2 3 2 2 2 8 4" xfId="11561"/>
    <cellStyle name="Normal 9 2 3 2 2 2 8 4 2" xfId="18539"/>
    <cellStyle name="Normal 9 2 3 2 2 2 8 5" xfId="15700"/>
    <cellStyle name="Normal 9 2 3 2 2 2 9" xfId="3016"/>
    <cellStyle name="Normal 9 2 3 2 2 2 9 2" xfId="3017"/>
    <cellStyle name="Normal 9 2 3 2 2 2 9 2 2" xfId="15704"/>
    <cellStyle name="Normal 9 2 3 2 2 2 9 3" xfId="3018"/>
    <cellStyle name="Normal 9 2 3 2 2 2 9 3 2" xfId="15705"/>
    <cellStyle name="Normal 9 2 3 2 2 2 9 4" xfId="12191"/>
    <cellStyle name="Normal 9 2 3 2 2 2 9 4 2" xfId="19169"/>
    <cellStyle name="Normal 9 2 3 2 2 2 9 5" xfId="15703"/>
    <cellStyle name="Normal 9 2 3 2 2 3" xfId="3019"/>
    <cellStyle name="Normal 9 2 3 2 2 3 10" xfId="3020"/>
    <cellStyle name="Normal 9 2 3 2 2 3 10 2" xfId="15707"/>
    <cellStyle name="Normal 9 2 3 2 2 3 11" xfId="9797"/>
    <cellStyle name="Normal 9 2 3 2 2 3 11 2" xfId="16783"/>
    <cellStyle name="Normal 9 2 3 2 2 3 12" xfId="15706"/>
    <cellStyle name="Normal 9 2 3 2 2 3 13" xfId="20102"/>
    <cellStyle name="Normal 9 2 3 2 2 3 2" xfId="3021"/>
    <cellStyle name="Normal 9 2 3 2 2 3 2 10" xfId="15708"/>
    <cellStyle name="Normal 9 2 3 2 2 3 2 11" xfId="20103"/>
    <cellStyle name="Normal 9 2 3 2 2 3 2 2" xfId="3022"/>
    <cellStyle name="Normal 9 2 3 2 2 3 2 2 10" xfId="20104"/>
    <cellStyle name="Normal 9 2 3 2 2 3 2 2 2" xfId="3023"/>
    <cellStyle name="Normal 9 2 3 2 2 3 2 2 2 2" xfId="3024"/>
    <cellStyle name="Normal 9 2 3 2 2 3 2 2 2 2 2" xfId="15711"/>
    <cellStyle name="Normal 9 2 3 2 2 3 2 2 2 3" xfId="3025"/>
    <cellStyle name="Normal 9 2 3 2 2 3 2 2 2 3 2" xfId="15712"/>
    <cellStyle name="Normal 9 2 3 2 2 3 2 2 2 4" xfId="10724"/>
    <cellStyle name="Normal 9 2 3 2 2 3 2 2 2 4 2" xfId="17709"/>
    <cellStyle name="Normal 9 2 3 2 2 3 2 2 2 5" xfId="15710"/>
    <cellStyle name="Normal 9 2 3 2 2 3 2 2 3" xfId="3026"/>
    <cellStyle name="Normal 9 2 3 2 2 3 2 2 3 2" xfId="3027"/>
    <cellStyle name="Normal 9 2 3 2 2 3 2 2 3 2 2" xfId="15714"/>
    <cellStyle name="Normal 9 2 3 2 2 3 2 2 3 3" xfId="3028"/>
    <cellStyle name="Normal 9 2 3 2 2 3 2 2 3 3 2" xfId="15715"/>
    <cellStyle name="Normal 9 2 3 2 2 3 2 2 3 4" xfId="11361"/>
    <cellStyle name="Normal 9 2 3 2 2 3 2 2 3 4 2" xfId="18339"/>
    <cellStyle name="Normal 9 2 3 2 2 3 2 2 3 5" xfId="15713"/>
    <cellStyle name="Normal 9 2 3 2 2 3 2 2 4" xfId="3029"/>
    <cellStyle name="Normal 9 2 3 2 2 3 2 2 4 2" xfId="3030"/>
    <cellStyle name="Normal 9 2 3 2 2 3 2 2 4 2 2" xfId="15717"/>
    <cellStyle name="Normal 9 2 3 2 2 3 2 2 4 3" xfId="3031"/>
    <cellStyle name="Normal 9 2 3 2 2 3 2 2 4 3 2" xfId="15718"/>
    <cellStyle name="Normal 9 2 3 2 2 3 2 2 4 4" xfId="11991"/>
    <cellStyle name="Normal 9 2 3 2 2 3 2 2 4 4 2" xfId="18969"/>
    <cellStyle name="Normal 9 2 3 2 2 3 2 2 4 5" xfId="15716"/>
    <cellStyle name="Normal 9 2 3 2 2 3 2 2 5" xfId="3032"/>
    <cellStyle name="Normal 9 2 3 2 2 3 2 2 5 2" xfId="3033"/>
    <cellStyle name="Normal 9 2 3 2 2 3 2 2 5 2 2" xfId="15720"/>
    <cellStyle name="Normal 9 2 3 2 2 3 2 2 5 3" xfId="3034"/>
    <cellStyle name="Normal 9 2 3 2 2 3 2 2 5 3 2" xfId="15721"/>
    <cellStyle name="Normal 9 2 3 2 2 3 2 2 5 4" xfId="12621"/>
    <cellStyle name="Normal 9 2 3 2 2 3 2 2 5 4 2" xfId="19599"/>
    <cellStyle name="Normal 9 2 3 2 2 3 2 2 5 5" xfId="15719"/>
    <cellStyle name="Normal 9 2 3 2 2 3 2 2 6" xfId="3035"/>
    <cellStyle name="Normal 9 2 3 2 2 3 2 2 6 2" xfId="15722"/>
    <cellStyle name="Normal 9 2 3 2 2 3 2 2 7" xfId="3036"/>
    <cellStyle name="Normal 9 2 3 2 2 3 2 2 7 2" xfId="15723"/>
    <cellStyle name="Normal 9 2 3 2 2 3 2 2 8" xfId="10195"/>
    <cellStyle name="Normal 9 2 3 2 2 3 2 2 8 2" xfId="17180"/>
    <cellStyle name="Normal 9 2 3 2 2 3 2 2 9" xfId="15709"/>
    <cellStyle name="Normal 9 2 3 2 2 3 2 3" xfId="3037"/>
    <cellStyle name="Normal 9 2 3 2 2 3 2 3 2" xfId="3038"/>
    <cellStyle name="Normal 9 2 3 2 2 3 2 3 2 2" xfId="15725"/>
    <cellStyle name="Normal 9 2 3 2 2 3 2 3 3" xfId="3039"/>
    <cellStyle name="Normal 9 2 3 2 2 3 2 3 3 2" xfId="15726"/>
    <cellStyle name="Normal 9 2 3 2 2 3 2 3 4" xfId="10459"/>
    <cellStyle name="Normal 9 2 3 2 2 3 2 3 4 2" xfId="17444"/>
    <cellStyle name="Normal 9 2 3 2 2 3 2 3 5" xfId="15724"/>
    <cellStyle name="Normal 9 2 3 2 2 3 2 4" xfId="3040"/>
    <cellStyle name="Normal 9 2 3 2 2 3 2 4 2" xfId="3041"/>
    <cellStyle name="Normal 9 2 3 2 2 3 2 4 2 2" xfId="15728"/>
    <cellStyle name="Normal 9 2 3 2 2 3 2 4 3" xfId="3042"/>
    <cellStyle name="Normal 9 2 3 2 2 3 2 4 3 2" xfId="15729"/>
    <cellStyle name="Normal 9 2 3 2 2 3 2 4 4" xfId="11096"/>
    <cellStyle name="Normal 9 2 3 2 2 3 2 4 4 2" xfId="18074"/>
    <cellStyle name="Normal 9 2 3 2 2 3 2 4 5" xfId="15727"/>
    <cellStyle name="Normal 9 2 3 2 2 3 2 5" xfId="3043"/>
    <cellStyle name="Normal 9 2 3 2 2 3 2 5 2" xfId="3044"/>
    <cellStyle name="Normal 9 2 3 2 2 3 2 5 2 2" xfId="15731"/>
    <cellStyle name="Normal 9 2 3 2 2 3 2 5 3" xfId="3045"/>
    <cellStyle name="Normal 9 2 3 2 2 3 2 5 3 2" xfId="15732"/>
    <cellStyle name="Normal 9 2 3 2 2 3 2 5 4" xfId="11726"/>
    <cellStyle name="Normal 9 2 3 2 2 3 2 5 4 2" xfId="18704"/>
    <cellStyle name="Normal 9 2 3 2 2 3 2 5 5" xfId="15730"/>
    <cellStyle name="Normal 9 2 3 2 2 3 2 6" xfId="3046"/>
    <cellStyle name="Normal 9 2 3 2 2 3 2 6 2" xfId="3047"/>
    <cellStyle name="Normal 9 2 3 2 2 3 2 6 2 2" xfId="15734"/>
    <cellStyle name="Normal 9 2 3 2 2 3 2 6 3" xfId="3048"/>
    <cellStyle name="Normal 9 2 3 2 2 3 2 6 3 2" xfId="15735"/>
    <cellStyle name="Normal 9 2 3 2 2 3 2 6 4" xfId="12356"/>
    <cellStyle name="Normal 9 2 3 2 2 3 2 6 4 2" xfId="19334"/>
    <cellStyle name="Normal 9 2 3 2 2 3 2 6 5" xfId="15733"/>
    <cellStyle name="Normal 9 2 3 2 2 3 2 7" xfId="3049"/>
    <cellStyle name="Normal 9 2 3 2 2 3 2 7 2" xfId="15736"/>
    <cellStyle name="Normal 9 2 3 2 2 3 2 8" xfId="3050"/>
    <cellStyle name="Normal 9 2 3 2 2 3 2 8 2" xfId="15737"/>
    <cellStyle name="Normal 9 2 3 2 2 3 2 9" xfId="9929"/>
    <cellStyle name="Normal 9 2 3 2 2 3 2 9 2" xfId="16915"/>
    <cellStyle name="Normal 9 2 3 2 2 3 3" xfId="3051"/>
    <cellStyle name="Normal 9 2 3 2 2 3 3 10" xfId="20105"/>
    <cellStyle name="Normal 9 2 3 2 2 3 3 2" xfId="3052"/>
    <cellStyle name="Normal 9 2 3 2 2 3 3 2 2" xfId="3053"/>
    <cellStyle name="Normal 9 2 3 2 2 3 3 2 2 2" xfId="15740"/>
    <cellStyle name="Normal 9 2 3 2 2 3 3 2 3" xfId="3054"/>
    <cellStyle name="Normal 9 2 3 2 2 3 3 2 3 2" xfId="15741"/>
    <cellStyle name="Normal 9 2 3 2 2 3 3 2 4" xfId="10592"/>
    <cellStyle name="Normal 9 2 3 2 2 3 3 2 4 2" xfId="17577"/>
    <cellStyle name="Normal 9 2 3 2 2 3 3 2 5" xfId="15739"/>
    <cellStyle name="Normal 9 2 3 2 2 3 3 3" xfId="3055"/>
    <cellStyle name="Normal 9 2 3 2 2 3 3 3 2" xfId="3056"/>
    <cellStyle name="Normal 9 2 3 2 2 3 3 3 2 2" xfId="15743"/>
    <cellStyle name="Normal 9 2 3 2 2 3 3 3 3" xfId="3057"/>
    <cellStyle name="Normal 9 2 3 2 2 3 3 3 3 2" xfId="15744"/>
    <cellStyle name="Normal 9 2 3 2 2 3 3 3 4" xfId="11229"/>
    <cellStyle name="Normal 9 2 3 2 2 3 3 3 4 2" xfId="18207"/>
    <cellStyle name="Normal 9 2 3 2 2 3 3 3 5" xfId="15742"/>
    <cellStyle name="Normal 9 2 3 2 2 3 3 4" xfId="3058"/>
    <cellStyle name="Normal 9 2 3 2 2 3 3 4 2" xfId="3059"/>
    <cellStyle name="Normal 9 2 3 2 2 3 3 4 2 2" xfId="15746"/>
    <cellStyle name="Normal 9 2 3 2 2 3 3 4 3" xfId="3060"/>
    <cellStyle name="Normal 9 2 3 2 2 3 3 4 3 2" xfId="15747"/>
    <cellStyle name="Normal 9 2 3 2 2 3 3 4 4" xfId="11859"/>
    <cellStyle name="Normal 9 2 3 2 2 3 3 4 4 2" xfId="18837"/>
    <cellStyle name="Normal 9 2 3 2 2 3 3 4 5" xfId="15745"/>
    <cellStyle name="Normal 9 2 3 2 2 3 3 5" xfId="3061"/>
    <cellStyle name="Normal 9 2 3 2 2 3 3 5 2" xfId="3062"/>
    <cellStyle name="Normal 9 2 3 2 2 3 3 5 2 2" xfId="15749"/>
    <cellStyle name="Normal 9 2 3 2 2 3 3 5 3" xfId="3063"/>
    <cellStyle name="Normal 9 2 3 2 2 3 3 5 3 2" xfId="15750"/>
    <cellStyle name="Normal 9 2 3 2 2 3 3 5 4" xfId="12489"/>
    <cellStyle name="Normal 9 2 3 2 2 3 3 5 4 2" xfId="19467"/>
    <cellStyle name="Normal 9 2 3 2 2 3 3 5 5" xfId="15748"/>
    <cellStyle name="Normal 9 2 3 2 2 3 3 6" xfId="3064"/>
    <cellStyle name="Normal 9 2 3 2 2 3 3 6 2" xfId="15751"/>
    <cellStyle name="Normal 9 2 3 2 2 3 3 7" xfId="3065"/>
    <cellStyle name="Normal 9 2 3 2 2 3 3 7 2" xfId="15752"/>
    <cellStyle name="Normal 9 2 3 2 2 3 3 8" xfId="10063"/>
    <cellStyle name="Normal 9 2 3 2 2 3 3 8 2" xfId="17048"/>
    <cellStyle name="Normal 9 2 3 2 2 3 3 9" xfId="15738"/>
    <cellStyle name="Normal 9 2 3 2 2 3 4" xfId="3066"/>
    <cellStyle name="Normal 9 2 3 2 2 3 4 2" xfId="3067"/>
    <cellStyle name="Normal 9 2 3 2 2 3 4 2 2" xfId="3068"/>
    <cellStyle name="Normal 9 2 3 2 2 3 4 2 2 2" xfId="15755"/>
    <cellStyle name="Normal 9 2 3 2 2 3 4 2 3" xfId="3069"/>
    <cellStyle name="Normal 9 2 3 2 2 3 4 2 3 2" xfId="15756"/>
    <cellStyle name="Normal 9 2 3 2 2 3 4 2 4" xfId="11451"/>
    <cellStyle name="Normal 9 2 3 2 2 3 4 2 4 2" xfId="18429"/>
    <cellStyle name="Normal 9 2 3 2 2 3 4 2 5" xfId="15754"/>
    <cellStyle name="Normal 9 2 3 2 2 3 4 3" xfId="3070"/>
    <cellStyle name="Normal 9 2 3 2 2 3 4 3 2" xfId="3071"/>
    <cellStyle name="Normal 9 2 3 2 2 3 4 3 2 2" xfId="15758"/>
    <cellStyle name="Normal 9 2 3 2 2 3 4 3 3" xfId="3072"/>
    <cellStyle name="Normal 9 2 3 2 2 3 4 3 3 2" xfId="15759"/>
    <cellStyle name="Normal 9 2 3 2 2 3 4 3 4" xfId="12081"/>
    <cellStyle name="Normal 9 2 3 2 2 3 4 3 4 2" xfId="19059"/>
    <cellStyle name="Normal 9 2 3 2 2 3 4 3 5" xfId="15757"/>
    <cellStyle name="Normal 9 2 3 2 2 3 4 4" xfId="3073"/>
    <cellStyle name="Normal 9 2 3 2 2 3 4 4 2" xfId="3074"/>
    <cellStyle name="Normal 9 2 3 2 2 3 4 4 2 2" xfId="15761"/>
    <cellStyle name="Normal 9 2 3 2 2 3 4 4 3" xfId="3075"/>
    <cellStyle name="Normal 9 2 3 2 2 3 4 4 3 2" xfId="15762"/>
    <cellStyle name="Normal 9 2 3 2 2 3 4 4 4" xfId="12714"/>
    <cellStyle name="Normal 9 2 3 2 2 3 4 4 4 2" xfId="19689"/>
    <cellStyle name="Normal 9 2 3 2 2 3 4 4 5" xfId="15760"/>
    <cellStyle name="Normal 9 2 3 2 2 3 4 5" xfId="3076"/>
    <cellStyle name="Normal 9 2 3 2 2 3 4 5 2" xfId="15763"/>
    <cellStyle name="Normal 9 2 3 2 2 3 4 6" xfId="3077"/>
    <cellStyle name="Normal 9 2 3 2 2 3 4 6 2" xfId="15764"/>
    <cellStyle name="Normal 9 2 3 2 2 3 4 7" xfId="10817"/>
    <cellStyle name="Normal 9 2 3 2 2 3 4 7 2" xfId="17799"/>
    <cellStyle name="Normal 9 2 3 2 2 3 4 8" xfId="15753"/>
    <cellStyle name="Normal 9 2 3 2 2 3 4 9" xfId="20106"/>
    <cellStyle name="Normal 9 2 3 2 2 3 5" xfId="3078"/>
    <cellStyle name="Normal 9 2 3 2 2 3 5 2" xfId="3079"/>
    <cellStyle name="Normal 9 2 3 2 2 3 5 2 2" xfId="3080"/>
    <cellStyle name="Normal 9 2 3 2 2 3 5 2 2 2" xfId="15767"/>
    <cellStyle name="Normal 9 2 3 2 2 3 5 2 3" xfId="3081"/>
    <cellStyle name="Normal 9 2 3 2 2 3 5 2 3 2" xfId="15768"/>
    <cellStyle name="Normal 9 2 3 2 2 3 5 2 4" xfId="12815"/>
    <cellStyle name="Normal 9 2 3 2 2 3 5 2 4 2" xfId="19790"/>
    <cellStyle name="Normal 9 2 3 2 2 3 5 2 5" xfId="15766"/>
    <cellStyle name="Normal 9 2 3 2 2 3 5 3" xfId="3082"/>
    <cellStyle name="Normal 9 2 3 2 2 3 5 3 2" xfId="15769"/>
    <cellStyle name="Normal 9 2 3 2 2 3 5 4" xfId="3083"/>
    <cellStyle name="Normal 9 2 3 2 2 3 5 4 2" xfId="15770"/>
    <cellStyle name="Normal 9 2 3 2 2 3 5 5" xfId="10327"/>
    <cellStyle name="Normal 9 2 3 2 2 3 5 5 2" xfId="17312"/>
    <cellStyle name="Normal 9 2 3 2 2 3 5 6" xfId="15765"/>
    <cellStyle name="Normal 9 2 3 2 2 3 5 7" xfId="20107"/>
    <cellStyle name="Normal 9 2 3 2 2 3 6" xfId="3084"/>
    <cellStyle name="Normal 9 2 3 2 2 3 6 2" xfId="3085"/>
    <cellStyle name="Normal 9 2 3 2 2 3 6 2 2" xfId="15772"/>
    <cellStyle name="Normal 9 2 3 2 2 3 6 3" xfId="3086"/>
    <cellStyle name="Normal 9 2 3 2 2 3 6 3 2" xfId="15773"/>
    <cellStyle name="Normal 9 2 3 2 2 3 6 4" xfId="10964"/>
    <cellStyle name="Normal 9 2 3 2 2 3 6 4 2" xfId="17942"/>
    <cellStyle name="Normal 9 2 3 2 2 3 6 5" xfId="15771"/>
    <cellStyle name="Normal 9 2 3 2 2 3 7" xfId="3087"/>
    <cellStyle name="Normal 9 2 3 2 2 3 7 2" xfId="3088"/>
    <cellStyle name="Normal 9 2 3 2 2 3 7 2 2" xfId="15775"/>
    <cellStyle name="Normal 9 2 3 2 2 3 7 3" xfId="3089"/>
    <cellStyle name="Normal 9 2 3 2 2 3 7 3 2" xfId="15776"/>
    <cellStyle name="Normal 9 2 3 2 2 3 7 4" xfId="11594"/>
    <cellStyle name="Normal 9 2 3 2 2 3 7 4 2" xfId="18572"/>
    <cellStyle name="Normal 9 2 3 2 2 3 7 5" xfId="15774"/>
    <cellStyle name="Normal 9 2 3 2 2 3 8" xfId="3090"/>
    <cellStyle name="Normal 9 2 3 2 2 3 8 2" xfId="3091"/>
    <cellStyle name="Normal 9 2 3 2 2 3 8 2 2" xfId="15778"/>
    <cellStyle name="Normal 9 2 3 2 2 3 8 3" xfId="3092"/>
    <cellStyle name="Normal 9 2 3 2 2 3 8 3 2" xfId="15779"/>
    <cellStyle name="Normal 9 2 3 2 2 3 8 4" xfId="12224"/>
    <cellStyle name="Normal 9 2 3 2 2 3 8 4 2" xfId="19202"/>
    <cellStyle name="Normal 9 2 3 2 2 3 8 5" xfId="15777"/>
    <cellStyle name="Normal 9 2 3 2 2 3 9" xfId="3093"/>
    <cellStyle name="Normal 9 2 3 2 2 3 9 2" xfId="15780"/>
    <cellStyle name="Normal 9 2 3 2 2 4" xfId="3094"/>
    <cellStyle name="Normal 9 2 3 2 2 4 10" xfId="15781"/>
    <cellStyle name="Normal 9 2 3 2 2 4 11" xfId="20108"/>
    <cellStyle name="Normal 9 2 3 2 2 4 2" xfId="3095"/>
    <cellStyle name="Normal 9 2 3 2 2 4 2 10" xfId="20109"/>
    <cellStyle name="Normal 9 2 3 2 2 4 2 2" xfId="3096"/>
    <cellStyle name="Normal 9 2 3 2 2 4 2 2 2" xfId="3097"/>
    <cellStyle name="Normal 9 2 3 2 2 4 2 2 2 2" xfId="15784"/>
    <cellStyle name="Normal 9 2 3 2 2 4 2 2 3" xfId="3098"/>
    <cellStyle name="Normal 9 2 3 2 2 4 2 2 3 2" xfId="15785"/>
    <cellStyle name="Normal 9 2 3 2 2 4 2 2 4" xfId="10658"/>
    <cellStyle name="Normal 9 2 3 2 2 4 2 2 4 2" xfId="17643"/>
    <cellStyle name="Normal 9 2 3 2 2 4 2 2 5" xfId="15783"/>
    <cellStyle name="Normal 9 2 3 2 2 4 2 3" xfId="3099"/>
    <cellStyle name="Normal 9 2 3 2 2 4 2 3 2" xfId="3100"/>
    <cellStyle name="Normal 9 2 3 2 2 4 2 3 2 2" xfId="15787"/>
    <cellStyle name="Normal 9 2 3 2 2 4 2 3 3" xfId="3101"/>
    <cellStyle name="Normal 9 2 3 2 2 4 2 3 3 2" xfId="15788"/>
    <cellStyle name="Normal 9 2 3 2 2 4 2 3 4" xfId="11295"/>
    <cellStyle name="Normal 9 2 3 2 2 4 2 3 4 2" xfId="18273"/>
    <cellStyle name="Normal 9 2 3 2 2 4 2 3 5" xfId="15786"/>
    <cellStyle name="Normal 9 2 3 2 2 4 2 4" xfId="3102"/>
    <cellStyle name="Normal 9 2 3 2 2 4 2 4 2" xfId="3103"/>
    <cellStyle name="Normal 9 2 3 2 2 4 2 4 2 2" xfId="15790"/>
    <cellStyle name="Normal 9 2 3 2 2 4 2 4 3" xfId="3104"/>
    <cellStyle name="Normal 9 2 3 2 2 4 2 4 3 2" xfId="15791"/>
    <cellStyle name="Normal 9 2 3 2 2 4 2 4 4" xfId="11925"/>
    <cellStyle name="Normal 9 2 3 2 2 4 2 4 4 2" xfId="18903"/>
    <cellStyle name="Normal 9 2 3 2 2 4 2 4 5" xfId="15789"/>
    <cellStyle name="Normal 9 2 3 2 2 4 2 5" xfId="3105"/>
    <cellStyle name="Normal 9 2 3 2 2 4 2 5 2" xfId="3106"/>
    <cellStyle name="Normal 9 2 3 2 2 4 2 5 2 2" xfId="15793"/>
    <cellStyle name="Normal 9 2 3 2 2 4 2 5 3" xfId="3107"/>
    <cellStyle name="Normal 9 2 3 2 2 4 2 5 3 2" xfId="15794"/>
    <cellStyle name="Normal 9 2 3 2 2 4 2 5 4" xfId="12555"/>
    <cellStyle name="Normal 9 2 3 2 2 4 2 5 4 2" xfId="19533"/>
    <cellStyle name="Normal 9 2 3 2 2 4 2 5 5" xfId="15792"/>
    <cellStyle name="Normal 9 2 3 2 2 4 2 6" xfId="3108"/>
    <cellStyle name="Normal 9 2 3 2 2 4 2 6 2" xfId="15795"/>
    <cellStyle name="Normal 9 2 3 2 2 4 2 7" xfId="3109"/>
    <cellStyle name="Normal 9 2 3 2 2 4 2 7 2" xfId="15796"/>
    <cellStyle name="Normal 9 2 3 2 2 4 2 8" xfId="10129"/>
    <cellStyle name="Normal 9 2 3 2 2 4 2 8 2" xfId="17114"/>
    <cellStyle name="Normal 9 2 3 2 2 4 2 9" xfId="15782"/>
    <cellStyle name="Normal 9 2 3 2 2 4 3" xfId="3110"/>
    <cellStyle name="Normal 9 2 3 2 2 4 3 2" xfId="3111"/>
    <cellStyle name="Normal 9 2 3 2 2 4 3 2 2" xfId="15798"/>
    <cellStyle name="Normal 9 2 3 2 2 4 3 3" xfId="3112"/>
    <cellStyle name="Normal 9 2 3 2 2 4 3 3 2" xfId="15799"/>
    <cellStyle name="Normal 9 2 3 2 2 4 3 4" xfId="10393"/>
    <cellStyle name="Normal 9 2 3 2 2 4 3 4 2" xfId="17378"/>
    <cellStyle name="Normal 9 2 3 2 2 4 3 5" xfId="15797"/>
    <cellStyle name="Normal 9 2 3 2 2 4 4" xfId="3113"/>
    <cellStyle name="Normal 9 2 3 2 2 4 4 2" xfId="3114"/>
    <cellStyle name="Normal 9 2 3 2 2 4 4 2 2" xfId="15801"/>
    <cellStyle name="Normal 9 2 3 2 2 4 4 3" xfId="3115"/>
    <cellStyle name="Normal 9 2 3 2 2 4 4 3 2" xfId="15802"/>
    <cellStyle name="Normal 9 2 3 2 2 4 4 4" xfId="11030"/>
    <cellStyle name="Normal 9 2 3 2 2 4 4 4 2" xfId="18008"/>
    <cellStyle name="Normal 9 2 3 2 2 4 4 5" xfId="15800"/>
    <cellStyle name="Normal 9 2 3 2 2 4 5" xfId="3116"/>
    <cellStyle name="Normal 9 2 3 2 2 4 5 2" xfId="3117"/>
    <cellStyle name="Normal 9 2 3 2 2 4 5 2 2" xfId="15804"/>
    <cellStyle name="Normal 9 2 3 2 2 4 5 3" xfId="3118"/>
    <cellStyle name="Normal 9 2 3 2 2 4 5 3 2" xfId="15805"/>
    <cellStyle name="Normal 9 2 3 2 2 4 5 4" xfId="11660"/>
    <cellStyle name="Normal 9 2 3 2 2 4 5 4 2" xfId="18638"/>
    <cellStyle name="Normal 9 2 3 2 2 4 5 5" xfId="15803"/>
    <cellStyle name="Normal 9 2 3 2 2 4 6" xfId="3119"/>
    <cellStyle name="Normal 9 2 3 2 2 4 6 2" xfId="3120"/>
    <cellStyle name="Normal 9 2 3 2 2 4 6 2 2" xfId="15807"/>
    <cellStyle name="Normal 9 2 3 2 2 4 6 3" xfId="3121"/>
    <cellStyle name="Normal 9 2 3 2 2 4 6 3 2" xfId="15808"/>
    <cellStyle name="Normal 9 2 3 2 2 4 6 4" xfId="12290"/>
    <cellStyle name="Normal 9 2 3 2 2 4 6 4 2" xfId="19268"/>
    <cellStyle name="Normal 9 2 3 2 2 4 6 5" xfId="15806"/>
    <cellStyle name="Normal 9 2 3 2 2 4 7" xfId="3122"/>
    <cellStyle name="Normal 9 2 3 2 2 4 7 2" xfId="15809"/>
    <cellStyle name="Normal 9 2 3 2 2 4 8" xfId="3123"/>
    <cellStyle name="Normal 9 2 3 2 2 4 8 2" xfId="15810"/>
    <cellStyle name="Normal 9 2 3 2 2 4 9" xfId="9863"/>
    <cellStyle name="Normal 9 2 3 2 2 4 9 2" xfId="16849"/>
    <cellStyle name="Normal 9 2 3 2 2 5" xfId="3124"/>
    <cellStyle name="Normal 9 2 3 2 2 5 10" xfId="20110"/>
    <cellStyle name="Normal 9 2 3 2 2 5 2" xfId="3125"/>
    <cellStyle name="Normal 9 2 3 2 2 5 2 2" xfId="3126"/>
    <cellStyle name="Normal 9 2 3 2 2 5 2 2 2" xfId="15813"/>
    <cellStyle name="Normal 9 2 3 2 2 5 2 3" xfId="3127"/>
    <cellStyle name="Normal 9 2 3 2 2 5 2 3 2" xfId="15814"/>
    <cellStyle name="Normal 9 2 3 2 2 5 2 4" xfId="10526"/>
    <cellStyle name="Normal 9 2 3 2 2 5 2 4 2" xfId="17511"/>
    <cellStyle name="Normal 9 2 3 2 2 5 2 5" xfId="15812"/>
    <cellStyle name="Normal 9 2 3 2 2 5 3" xfId="3128"/>
    <cellStyle name="Normal 9 2 3 2 2 5 3 2" xfId="3129"/>
    <cellStyle name="Normal 9 2 3 2 2 5 3 2 2" xfId="15816"/>
    <cellStyle name="Normal 9 2 3 2 2 5 3 3" xfId="3130"/>
    <cellStyle name="Normal 9 2 3 2 2 5 3 3 2" xfId="15817"/>
    <cellStyle name="Normal 9 2 3 2 2 5 3 4" xfId="11163"/>
    <cellStyle name="Normal 9 2 3 2 2 5 3 4 2" xfId="18141"/>
    <cellStyle name="Normal 9 2 3 2 2 5 3 5" xfId="15815"/>
    <cellStyle name="Normal 9 2 3 2 2 5 4" xfId="3131"/>
    <cellStyle name="Normal 9 2 3 2 2 5 4 2" xfId="3132"/>
    <cellStyle name="Normal 9 2 3 2 2 5 4 2 2" xfId="15819"/>
    <cellStyle name="Normal 9 2 3 2 2 5 4 3" xfId="3133"/>
    <cellStyle name="Normal 9 2 3 2 2 5 4 3 2" xfId="15820"/>
    <cellStyle name="Normal 9 2 3 2 2 5 4 4" xfId="11793"/>
    <cellStyle name="Normal 9 2 3 2 2 5 4 4 2" xfId="18771"/>
    <cellStyle name="Normal 9 2 3 2 2 5 4 5" xfId="15818"/>
    <cellStyle name="Normal 9 2 3 2 2 5 5" xfId="3134"/>
    <cellStyle name="Normal 9 2 3 2 2 5 5 2" xfId="3135"/>
    <cellStyle name="Normal 9 2 3 2 2 5 5 2 2" xfId="15822"/>
    <cellStyle name="Normal 9 2 3 2 2 5 5 3" xfId="3136"/>
    <cellStyle name="Normal 9 2 3 2 2 5 5 3 2" xfId="15823"/>
    <cellStyle name="Normal 9 2 3 2 2 5 5 4" xfId="12423"/>
    <cellStyle name="Normal 9 2 3 2 2 5 5 4 2" xfId="19401"/>
    <cellStyle name="Normal 9 2 3 2 2 5 5 5" xfId="15821"/>
    <cellStyle name="Normal 9 2 3 2 2 5 6" xfId="3137"/>
    <cellStyle name="Normal 9 2 3 2 2 5 6 2" xfId="15824"/>
    <cellStyle name="Normal 9 2 3 2 2 5 7" xfId="3138"/>
    <cellStyle name="Normal 9 2 3 2 2 5 7 2" xfId="15825"/>
    <cellStyle name="Normal 9 2 3 2 2 5 8" xfId="9997"/>
    <cellStyle name="Normal 9 2 3 2 2 5 8 2" xfId="16982"/>
    <cellStyle name="Normal 9 2 3 2 2 5 9" xfId="15811"/>
    <cellStyle name="Normal 9 2 3 2 2 6" xfId="3139"/>
    <cellStyle name="Normal 9 2 3 2 2 6 2" xfId="3140"/>
    <cellStyle name="Normal 9 2 3 2 2 6 2 2" xfId="3141"/>
    <cellStyle name="Normal 9 2 3 2 2 6 2 2 2" xfId="15828"/>
    <cellStyle name="Normal 9 2 3 2 2 6 2 3" xfId="3142"/>
    <cellStyle name="Normal 9 2 3 2 2 6 2 3 2" xfId="15829"/>
    <cellStyle name="Normal 9 2 3 2 2 6 2 4" xfId="11427"/>
    <cellStyle name="Normal 9 2 3 2 2 6 2 4 2" xfId="18405"/>
    <cellStyle name="Normal 9 2 3 2 2 6 2 5" xfId="15827"/>
    <cellStyle name="Normal 9 2 3 2 2 6 3" xfId="3143"/>
    <cellStyle name="Normal 9 2 3 2 2 6 3 2" xfId="3144"/>
    <cellStyle name="Normal 9 2 3 2 2 6 3 2 2" xfId="15831"/>
    <cellStyle name="Normal 9 2 3 2 2 6 3 3" xfId="3145"/>
    <cellStyle name="Normal 9 2 3 2 2 6 3 3 2" xfId="15832"/>
    <cellStyle name="Normal 9 2 3 2 2 6 3 4" xfId="12057"/>
    <cellStyle name="Normal 9 2 3 2 2 6 3 4 2" xfId="19035"/>
    <cellStyle name="Normal 9 2 3 2 2 6 3 5" xfId="15830"/>
    <cellStyle name="Normal 9 2 3 2 2 6 4" xfId="3146"/>
    <cellStyle name="Normal 9 2 3 2 2 6 4 2" xfId="3147"/>
    <cellStyle name="Normal 9 2 3 2 2 6 4 2 2" xfId="15834"/>
    <cellStyle name="Normal 9 2 3 2 2 6 4 3" xfId="3148"/>
    <cellStyle name="Normal 9 2 3 2 2 6 4 3 2" xfId="15835"/>
    <cellStyle name="Normal 9 2 3 2 2 6 4 4" xfId="12687"/>
    <cellStyle name="Normal 9 2 3 2 2 6 4 4 2" xfId="19665"/>
    <cellStyle name="Normal 9 2 3 2 2 6 4 5" xfId="15833"/>
    <cellStyle name="Normal 9 2 3 2 2 6 5" xfId="3149"/>
    <cellStyle name="Normal 9 2 3 2 2 6 5 2" xfId="15836"/>
    <cellStyle name="Normal 9 2 3 2 2 6 6" xfId="3150"/>
    <cellStyle name="Normal 9 2 3 2 2 6 6 2" xfId="15837"/>
    <cellStyle name="Normal 9 2 3 2 2 6 7" xfId="10790"/>
    <cellStyle name="Normal 9 2 3 2 2 6 7 2" xfId="17775"/>
    <cellStyle name="Normal 9 2 3 2 2 6 8" xfId="15826"/>
    <cellStyle name="Normal 9 2 3 2 2 6 9" xfId="20111"/>
    <cellStyle name="Normal 9 2 3 2 2 7" xfId="3151"/>
    <cellStyle name="Normal 9 2 3 2 2 7 2" xfId="3152"/>
    <cellStyle name="Normal 9 2 3 2 2 7 2 2" xfId="3153"/>
    <cellStyle name="Normal 9 2 3 2 2 7 2 2 2" xfId="15840"/>
    <cellStyle name="Normal 9 2 3 2 2 7 2 3" xfId="3154"/>
    <cellStyle name="Normal 9 2 3 2 2 7 2 3 2" xfId="15841"/>
    <cellStyle name="Normal 9 2 3 2 2 7 2 4" xfId="12791"/>
    <cellStyle name="Normal 9 2 3 2 2 7 2 4 2" xfId="19766"/>
    <cellStyle name="Normal 9 2 3 2 2 7 2 5" xfId="15839"/>
    <cellStyle name="Normal 9 2 3 2 2 7 3" xfId="3155"/>
    <cellStyle name="Normal 9 2 3 2 2 7 3 2" xfId="15842"/>
    <cellStyle name="Normal 9 2 3 2 2 7 4" xfId="3156"/>
    <cellStyle name="Normal 9 2 3 2 2 7 4 2" xfId="15843"/>
    <cellStyle name="Normal 9 2 3 2 2 7 5" xfId="10261"/>
    <cellStyle name="Normal 9 2 3 2 2 7 5 2" xfId="17246"/>
    <cellStyle name="Normal 9 2 3 2 2 7 6" xfId="15838"/>
    <cellStyle name="Normal 9 2 3 2 2 7 7" xfId="20112"/>
    <cellStyle name="Normal 9 2 3 2 2 8" xfId="3157"/>
    <cellStyle name="Normal 9 2 3 2 2 8 2" xfId="3158"/>
    <cellStyle name="Normal 9 2 3 2 2 8 2 2" xfId="15845"/>
    <cellStyle name="Normal 9 2 3 2 2 8 3" xfId="3159"/>
    <cellStyle name="Normal 9 2 3 2 2 8 3 2" xfId="15846"/>
    <cellStyle name="Normal 9 2 3 2 2 8 4" xfId="10898"/>
    <cellStyle name="Normal 9 2 3 2 2 8 4 2" xfId="17876"/>
    <cellStyle name="Normal 9 2 3 2 2 8 5" xfId="15844"/>
    <cellStyle name="Normal 9 2 3 2 2 9" xfId="3160"/>
    <cellStyle name="Normal 9 2 3 2 2 9 2" xfId="3161"/>
    <cellStyle name="Normal 9 2 3 2 2 9 2 2" xfId="15848"/>
    <cellStyle name="Normal 9 2 3 2 2 9 3" xfId="3162"/>
    <cellStyle name="Normal 9 2 3 2 2 9 3 2" xfId="15849"/>
    <cellStyle name="Normal 9 2 3 2 2 9 4" xfId="11528"/>
    <cellStyle name="Normal 9 2 3 2 2 9 4 2" xfId="18506"/>
    <cellStyle name="Normal 9 2 3 2 2 9 5" xfId="15847"/>
    <cellStyle name="Normal 9 2 3 2 3" xfId="3163"/>
    <cellStyle name="Normal 9 2 3 2 3 10" xfId="3164"/>
    <cellStyle name="Normal 9 2 3 2 3 10 2" xfId="15851"/>
    <cellStyle name="Normal 9 2 3 2 3 11" xfId="3165"/>
    <cellStyle name="Normal 9 2 3 2 3 11 2" xfId="15852"/>
    <cellStyle name="Normal 9 2 3 2 3 12" xfId="9746"/>
    <cellStyle name="Normal 9 2 3 2 3 12 2" xfId="16733"/>
    <cellStyle name="Normal 9 2 3 2 3 13" xfId="15850"/>
    <cellStyle name="Normal 9 2 3 2 3 14" xfId="20113"/>
    <cellStyle name="Normal 9 2 3 2 3 2" xfId="3166"/>
    <cellStyle name="Normal 9 2 3 2 3 2 10" xfId="9813"/>
    <cellStyle name="Normal 9 2 3 2 3 2 10 2" xfId="16799"/>
    <cellStyle name="Normal 9 2 3 2 3 2 11" xfId="15853"/>
    <cellStyle name="Normal 9 2 3 2 3 2 12" xfId="20114"/>
    <cellStyle name="Normal 9 2 3 2 3 2 2" xfId="3167"/>
    <cellStyle name="Normal 9 2 3 2 3 2 2 10" xfId="15854"/>
    <cellStyle name="Normal 9 2 3 2 3 2 2 11" xfId="20115"/>
    <cellStyle name="Normal 9 2 3 2 3 2 2 2" xfId="3168"/>
    <cellStyle name="Normal 9 2 3 2 3 2 2 2 10" xfId="20116"/>
    <cellStyle name="Normal 9 2 3 2 3 2 2 2 2" xfId="3169"/>
    <cellStyle name="Normal 9 2 3 2 3 2 2 2 2 2" xfId="3170"/>
    <cellStyle name="Normal 9 2 3 2 3 2 2 2 2 2 2" xfId="15857"/>
    <cellStyle name="Normal 9 2 3 2 3 2 2 2 2 3" xfId="3171"/>
    <cellStyle name="Normal 9 2 3 2 3 2 2 2 2 3 2" xfId="15858"/>
    <cellStyle name="Normal 9 2 3 2 3 2 2 2 2 4" xfId="10740"/>
    <cellStyle name="Normal 9 2 3 2 3 2 2 2 2 4 2" xfId="17725"/>
    <cellStyle name="Normal 9 2 3 2 3 2 2 2 2 5" xfId="15856"/>
    <cellStyle name="Normal 9 2 3 2 3 2 2 2 3" xfId="3172"/>
    <cellStyle name="Normal 9 2 3 2 3 2 2 2 3 2" xfId="3173"/>
    <cellStyle name="Normal 9 2 3 2 3 2 2 2 3 2 2" xfId="15860"/>
    <cellStyle name="Normal 9 2 3 2 3 2 2 2 3 3" xfId="3174"/>
    <cellStyle name="Normal 9 2 3 2 3 2 2 2 3 3 2" xfId="15861"/>
    <cellStyle name="Normal 9 2 3 2 3 2 2 2 3 4" xfId="11377"/>
    <cellStyle name="Normal 9 2 3 2 3 2 2 2 3 4 2" xfId="18355"/>
    <cellStyle name="Normal 9 2 3 2 3 2 2 2 3 5" xfId="15859"/>
    <cellStyle name="Normal 9 2 3 2 3 2 2 2 4" xfId="3175"/>
    <cellStyle name="Normal 9 2 3 2 3 2 2 2 4 2" xfId="3176"/>
    <cellStyle name="Normal 9 2 3 2 3 2 2 2 4 2 2" xfId="15863"/>
    <cellStyle name="Normal 9 2 3 2 3 2 2 2 4 3" xfId="3177"/>
    <cellStyle name="Normal 9 2 3 2 3 2 2 2 4 3 2" xfId="15864"/>
    <cellStyle name="Normal 9 2 3 2 3 2 2 2 4 4" xfId="12007"/>
    <cellStyle name="Normal 9 2 3 2 3 2 2 2 4 4 2" xfId="18985"/>
    <cellStyle name="Normal 9 2 3 2 3 2 2 2 4 5" xfId="15862"/>
    <cellStyle name="Normal 9 2 3 2 3 2 2 2 5" xfId="3178"/>
    <cellStyle name="Normal 9 2 3 2 3 2 2 2 5 2" xfId="3179"/>
    <cellStyle name="Normal 9 2 3 2 3 2 2 2 5 2 2" xfId="15866"/>
    <cellStyle name="Normal 9 2 3 2 3 2 2 2 5 3" xfId="3180"/>
    <cellStyle name="Normal 9 2 3 2 3 2 2 2 5 3 2" xfId="15867"/>
    <cellStyle name="Normal 9 2 3 2 3 2 2 2 5 4" xfId="12637"/>
    <cellStyle name="Normal 9 2 3 2 3 2 2 2 5 4 2" xfId="19615"/>
    <cellStyle name="Normal 9 2 3 2 3 2 2 2 5 5" xfId="15865"/>
    <cellStyle name="Normal 9 2 3 2 3 2 2 2 6" xfId="3181"/>
    <cellStyle name="Normal 9 2 3 2 3 2 2 2 6 2" xfId="15868"/>
    <cellStyle name="Normal 9 2 3 2 3 2 2 2 7" xfId="3182"/>
    <cellStyle name="Normal 9 2 3 2 3 2 2 2 7 2" xfId="15869"/>
    <cellStyle name="Normal 9 2 3 2 3 2 2 2 8" xfId="10211"/>
    <cellStyle name="Normal 9 2 3 2 3 2 2 2 8 2" xfId="17196"/>
    <cellStyle name="Normal 9 2 3 2 3 2 2 2 9" xfId="15855"/>
    <cellStyle name="Normal 9 2 3 2 3 2 2 3" xfId="3183"/>
    <cellStyle name="Normal 9 2 3 2 3 2 2 3 2" xfId="3184"/>
    <cellStyle name="Normal 9 2 3 2 3 2 2 3 2 2" xfId="15871"/>
    <cellStyle name="Normal 9 2 3 2 3 2 2 3 3" xfId="3185"/>
    <cellStyle name="Normal 9 2 3 2 3 2 2 3 3 2" xfId="15872"/>
    <cellStyle name="Normal 9 2 3 2 3 2 2 3 4" xfId="10475"/>
    <cellStyle name="Normal 9 2 3 2 3 2 2 3 4 2" xfId="17460"/>
    <cellStyle name="Normal 9 2 3 2 3 2 2 3 5" xfId="15870"/>
    <cellStyle name="Normal 9 2 3 2 3 2 2 4" xfId="3186"/>
    <cellStyle name="Normal 9 2 3 2 3 2 2 4 2" xfId="3187"/>
    <cellStyle name="Normal 9 2 3 2 3 2 2 4 2 2" xfId="15874"/>
    <cellStyle name="Normal 9 2 3 2 3 2 2 4 3" xfId="3188"/>
    <cellStyle name="Normal 9 2 3 2 3 2 2 4 3 2" xfId="15875"/>
    <cellStyle name="Normal 9 2 3 2 3 2 2 4 4" xfId="11112"/>
    <cellStyle name="Normal 9 2 3 2 3 2 2 4 4 2" xfId="18090"/>
    <cellStyle name="Normal 9 2 3 2 3 2 2 4 5" xfId="15873"/>
    <cellStyle name="Normal 9 2 3 2 3 2 2 5" xfId="3189"/>
    <cellStyle name="Normal 9 2 3 2 3 2 2 5 2" xfId="3190"/>
    <cellStyle name="Normal 9 2 3 2 3 2 2 5 2 2" xfId="15877"/>
    <cellStyle name="Normal 9 2 3 2 3 2 2 5 3" xfId="3191"/>
    <cellStyle name="Normal 9 2 3 2 3 2 2 5 3 2" xfId="15878"/>
    <cellStyle name="Normal 9 2 3 2 3 2 2 5 4" xfId="11742"/>
    <cellStyle name="Normal 9 2 3 2 3 2 2 5 4 2" xfId="18720"/>
    <cellStyle name="Normal 9 2 3 2 3 2 2 5 5" xfId="15876"/>
    <cellStyle name="Normal 9 2 3 2 3 2 2 6" xfId="3192"/>
    <cellStyle name="Normal 9 2 3 2 3 2 2 6 2" xfId="3193"/>
    <cellStyle name="Normal 9 2 3 2 3 2 2 6 2 2" xfId="15880"/>
    <cellStyle name="Normal 9 2 3 2 3 2 2 6 3" xfId="3194"/>
    <cellStyle name="Normal 9 2 3 2 3 2 2 6 3 2" xfId="15881"/>
    <cellStyle name="Normal 9 2 3 2 3 2 2 6 4" xfId="12372"/>
    <cellStyle name="Normal 9 2 3 2 3 2 2 6 4 2" xfId="19350"/>
    <cellStyle name="Normal 9 2 3 2 3 2 2 6 5" xfId="15879"/>
    <cellStyle name="Normal 9 2 3 2 3 2 2 7" xfId="3195"/>
    <cellStyle name="Normal 9 2 3 2 3 2 2 7 2" xfId="15882"/>
    <cellStyle name="Normal 9 2 3 2 3 2 2 8" xfId="3196"/>
    <cellStyle name="Normal 9 2 3 2 3 2 2 8 2" xfId="15883"/>
    <cellStyle name="Normal 9 2 3 2 3 2 2 9" xfId="9945"/>
    <cellStyle name="Normal 9 2 3 2 3 2 2 9 2" xfId="16931"/>
    <cellStyle name="Normal 9 2 3 2 3 2 3" xfId="3197"/>
    <cellStyle name="Normal 9 2 3 2 3 2 3 10" xfId="20117"/>
    <cellStyle name="Normal 9 2 3 2 3 2 3 2" xfId="3198"/>
    <cellStyle name="Normal 9 2 3 2 3 2 3 2 2" xfId="3199"/>
    <cellStyle name="Normal 9 2 3 2 3 2 3 2 2 2" xfId="15886"/>
    <cellStyle name="Normal 9 2 3 2 3 2 3 2 3" xfId="3200"/>
    <cellStyle name="Normal 9 2 3 2 3 2 3 2 3 2" xfId="15887"/>
    <cellStyle name="Normal 9 2 3 2 3 2 3 2 4" xfId="10608"/>
    <cellStyle name="Normal 9 2 3 2 3 2 3 2 4 2" xfId="17593"/>
    <cellStyle name="Normal 9 2 3 2 3 2 3 2 5" xfId="15885"/>
    <cellStyle name="Normal 9 2 3 2 3 2 3 3" xfId="3201"/>
    <cellStyle name="Normal 9 2 3 2 3 2 3 3 2" xfId="3202"/>
    <cellStyle name="Normal 9 2 3 2 3 2 3 3 2 2" xfId="15889"/>
    <cellStyle name="Normal 9 2 3 2 3 2 3 3 3" xfId="3203"/>
    <cellStyle name="Normal 9 2 3 2 3 2 3 3 3 2" xfId="15890"/>
    <cellStyle name="Normal 9 2 3 2 3 2 3 3 4" xfId="11245"/>
    <cellStyle name="Normal 9 2 3 2 3 2 3 3 4 2" xfId="18223"/>
    <cellStyle name="Normal 9 2 3 2 3 2 3 3 5" xfId="15888"/>
    <cellStyle name="Normal 9 2 3 2 3 2 3 4" xfId="3204"/>
    <cellStyle name="Normal 9 2 3 2 3 2 3 4 2" xfId="3205"/>
    <cellStyle name="Normal 9 2 3 2 3 2 3 4 2 2" xfId="15892"/>
    <cellStyle name="Normal 9 2 3 2 3 2 3 4 3" xfId="3206"/>
    <cellStyle name="Normal 9 2 3 2 3 2 3 4 3 2" xfId="15893"/>
    <cellStyle name="Normal 9 2 3 2 3 2 3 4 4" xfId="11875"/>
    <cellStyle name="Normal 9 2 3 2 3 2 3 4 4 2" xfId="18853"/>
    <cellStyle name="Normal 9 2 3 2 3 2 3 4 5" xfId="15891"/>
    <cellStyle name="Normal 9 2 3 2 3 2 3 5" xfId="3207"/>
    <cellStyle name="Normal 9 2 3 2 3 2 3 5 2" xfId="3208"/>
    <cellStyle name="Normal 9 2 3 2 3 2 3 5 2 2" xfId="15895"/>
    <cellStyle name="Normal 9 2 3 2 3 2 3 5 3" xfId="3209"/>
    <cellStyle name="Normal 9 2 3 2 3 2 3 5 3 2" xfId="15896"/>
    <cellStyle name="Normal 9 2 3 2 3 2 3 5 4" xfId="12505"/>
    <cellStyle name="Normal 9 2 3 2 3 2 3 5 4 2" xfId="19483"/>
    <cellStyle name="Normal 9 2 3 2 3 2 3 5 5" xfId="15894"/>
    <cellStyle name="Normal 9 2 3 2 3 2 3 6" xfId="3210"/>
    <cellStyle name="Normal 9 2 3 2 3 2 3 6 2" xfId="15897"/>
    <cellStyle name="Normal 9 2 3 2 3 2 3 7" xfId="3211"/>
    <cellStyle name="Normal 9 2 3 2 3 2 3 7 2" xfId="15898"/>
    <cellStyle name="Normal 9 2 3 2 3 2 3 8" xfId="10079"/>
    <cellStyle name="Normal 9 2 3 2 3 2 3 8 2" xfId="17064"/>
    <cellStyle name="Normal 9 2 3 2 3 2 3 9" xfId="15884"/>
    <cellStyle name="Normal 9 2 3 2 3 2 4" xfId="3212"/>
    <cellStyle name="Normal 9 2 3 2 3 2 4 2" xfId="3213"/>
    <cellStyle name="Normal 9 2 3 2 3 2 4 2 2" xfId="15900"/>
    <cellStyle name="Normal 9 2 3 2 3 2 4 3" xfId="3214"/>
    <cellStyle name="Normal 9 2 3 2 3 2 4 3 2" xfId="15901"/>
    <cellStyle name="Normal 9 2 3 2 3 2 4 4" xfId="10343"/>
    <cellStyle name="Normal 9 2 3 2 3 2 4 4 2" xfId="17328"/>
    <cellStyle name="Normal 9 2 3 2 3 2 4 5" xfId="15899"/>
    <cellStyle name="Normal 9 2 3 2 3 2 5" xfId="3215"/>
    <cellStyle name="Normal 9 2 3 2 3 2 5 2" xfId="3216"/>
    <cellStyle name="Normal 9 2 3 2 3 2 5 2 2" xfId="15903"/>
    <cellStyle name="Normal 9 2 3 2 3 2 5 3" xfId="3217"/>
    <cellStyle name="Normal 9 2 3 2 3 2 5 3 2" xfId="15904"/>
    <cellStyle name="Normal 9 2 3 2 3 2 5 4" xfId="10980"/>
    <cellStyle name="Normal 9 2 3 2 3 2 5 4 2" xfId="17958"/>
    <cellStyle name="Normal 9 2 3 2 3 2 5 5" xfId="15902"/>
    <cellStyle name="Normal 9 2 3 2 3 2 6" xfId="3218"/>
    <cellStyle name="Normal 9 2 3 2 3 2 6 2" xfId="3219"/>
    <cellStyle name="Normal 9 2 3 2 3 2 6 2 2" xfId="15906"/>
    <cellStyle name="Normal 9 2 3 2 3 2 6 3" xfId="3220"/>
    <cellStyle name="Normal 9 2 3 2 3 2 6 3 2" xfId="15907"/>
    <cellStyle name="Normal 9 2 3 2 3 2 6 4" xfId="11610"/>
    <cellStyle name="Normal 9 2 3 2 3 2 6 4 2" xfId="18588"/>
    <cellStyle name="Normal 9 2 3 2 3 2 6 5" xfId="15905"/>
    <cellStyle name="Normal 9 2 3 2 3 2 7" xfId="3221"/>
    <cellStyle name="Normal 9 2 3 2 3 2 7 2" xfId="3222"/>
    <cellStyle name="Normal 9 2 3 2 3 2 7 2 2" xfId="15909"/>
    <cellStyle name="Normal 9 2 3 2 3 2 7 3" xfId="3223"/>
    <cellStyle name="Normal 9 2 3 2 3 2 7 3 2" xfId="15910"/>
    <cellStyle name="Normal 9 2 3 2 3 2 7 4" xfId="12240"/>
    <cellStyle name="Normal 9 2 3 2 3 2 7 4 2" xfId="19218"/>
    <cellStyle name="Normal 9 2 3 2 3 2 7 5" xfId="15908"/>
    <cellStyle name="Normal 9 2 3 2 3 2 8" xfId="3224"/>
    <cellStyle name="Normal 9 2 3 2 3 2 8 2" xfId="15911"/>
    <cellStyle name="Normal 9 2 3 2 3 2 9" xfId="3225"/>
    <cellStyle name="Normal 9 2 3 2 3 2 9 2" xfId="15912"/>
    <cellStyle name="Normal 9 2 3 2 3 3" xfId="3226"/>
    <cellStyle name="Normal 9 2 3 2 3 3 10" xfId="15913"/>
    <cellStyle name="Normal 9 2 3 2 3 3 11" xfId="20118"/>
    <cellStyle name="Normal 9 2 3 2 3 3 2" xfId="3227"/>
    <cellStyle name="Normal 9 2 3 2 3 3 2 10" xfId="20119"/>
    <cellStyle name="Normal 9 2 3 2 3 3 2 2" xfId="3228"/>
    <cellStyle name="Normal 9 2 3 2 3 3 2 2 2" xfId="3229"/>
    <cellStyle name="Normal 9 2 3 2 3 3 2 2 2 2" xfId="15916"/>
    <cellStyle name="Normal 9 2 3 2 3 3 2 2 3" xfId="3230"/>
    <cellStyle name="Normal 9 2 3 2 3 3 2 2 3 2" xfId="15917"/>
    <cellStyle name="Normal 9 2 3 2 3 3 2 2 4" xfId="10674"/>
    <cellStyle name="Normal 9 2 3 2 3 3 2 2 4 2" xfId="17659"/>
    <cellStyle name="Normal 9 2 3 2 3 3 2 2 5" xfId="15915"/>
    <cellStyle name="Normal 9 2 3 2 3 3 2 3" xfId="3231"/>
    <cellStyle name="Normal 9 2 3 2 3 3 2 3 2" xfId="3232"/>
    <cellStyle name="Normal 9 2 3 2 3 3 2 3 2 2" xfId="15919"/>
    <cellStyle name="Normal 9 2 3 2 3 3 2 3 3" xfId="3233"/>
    <cellStyle name="Normal 9 2 3 2 3 3 2 3 3 2" xfId="15920"/>
    <cellStyle name="Normal 9 2 3 2 3 3 2 3 4" xfId="11311"/>
    <cellStyle name="Normal 9 2 3 2 3 3 2 3 4 2" xfId="18289"/>
    <cellStyle name="Normal 9 2 3 2 3 3 2 3 5" xfId="15918"/>
    <cellStyle name="Normal 9 2 3 2 3 3 2 4" xfId="3234"/>
    <cellStyle name="Normal 9 2 3 2 3 3 2 4 2" xfId="3235"/>
    <cellStyle name="Normal 9 2 3 2 3 3 2 4 2 2" xfId="15922"/>
    <cellStyle name="Normal 9 2 3 2 3 3 2 4 3" xfId="3236"/>
    <cellStyle name="Normal 9 2 3 2 3 3 2 4 3 2" xfId="15923"/>
    <cellStyle name="Normal 9 2 3 2 3 3 2 4 4" xfId="11941"/>
    <cellStyle name="Normal 9 2 3 2 3 3 2 4 4 2" xfId="18919"/>
    <cellStyle name="Normal 9 2 3 2 3 3 2 4 5" xfId="15921"/>
    <cellStyle name="Normal 9 2 3 2 3 3 2 5" xfId="3237"/>
    <cellStyle name="Normal 9 2 3 2 3 3 2 5 2" xfId="3238"/>
    <cellStyle name="Normal 9 2 3 2 3 3 2 5 2 2" xfId="15925"/>
    <cellStyle name="Normal 9 2 3 2 3 3 2 5 3" xfId="3239"/>
    <cellStyle name="Normal 9 2 3 2 3 3 2 5 3 2" xfId="15926"/>
    <cellStyle name="Normal 9 2 3 2 3 3 2 5 4" xfId="12571"/>
    <cellStyle name="Normal 9 2 3 2 3 3 2 5 4 2" xfId="19549"/>
    <cellStyle name="Normal 9 2 3 2 3 3 2 5 5" xfId="15924"/>
    <cellStyle name="Normal 9 2 3 2 3 3 2 6" xfId="3240"/>
    <cellStyle name="Normal 9 2 3 2 3 3 2 6 2" xfId="15927"/>
    <cellStyle name="Normal 9 2 3 2 3 3 2 7" xfId="3241"/>
    <cellStyle name="Normal 9 2 3 2 3 3 2 7 2" xfId="15928"/>
    <cellStyle name="Normal 9 2 3 2 3 3 2 8" xfId="10145"/>
    <cellStyle name="Normal 9 2 3 2 3 3 2 8 2" xfId="17130"/>
    <cellStyle name="Normal 9 2 3 2 3 3 2 9" xfId="15914"/>
    <cellStyle name="Normal 9 2 3 2 3 3 3" xfId="3242"/>
    <cellStyle name="Normal 9 2 3 2 3 3 3 2" xfId="3243"/>
    <cellStyle name="Normal 9 2 3 2 3 3 3 2 2" xfId="15930"/>
    <cellStyle name="Normal 9 2 3 2 3 3 3 3" xfId="3244"/>
    <cellStyle name="Normal 9 2 3 2 3 3 3 3 2" xfId="15931"/>
    <cellStyle name="Normal 9 2 3 2 3 3 3 4" xfId="10409"/>
    <cellStyle name="Normal 9 2 3 2 3 3 3 4 2" xfId="17394"/>
    <cellStyle name="Normal 9 2 3 2 3 3 3 5" xfId="15929"/>
    <cellStyle name="Normal 9 2 3 2 3 3 4" xfId="3245"/>
    <cellStyle name="Normal 9 2 3 2 3 3 4 2" xfId="3246"/>
    <cellStyle name="Normal 9 2 3 2 3 3 4 2 2" xfId="15933"/>
    <cellStyle name="Normal 9 2 3 2 3 3 4 3" xfId="3247"/>
    <cellStyle name="Normal 9 2 3 2 3 3 4 3 2" xfId="15934"/>
    <cellStyle name="Normal 9 2 3 2 3 3 4 4" xfId="11046"/>
    <cellStyle name="Normal 9 2 3 2 3 3 4 4 2" xfId="18024"/>
    <cellStyle name="Normal 9 2 3 2 3 3 4 5" xfId="15932"/>
    <cellStyle name="Normal 9 2 3 2 3 3 5" xfId="3248"/>
    <cellStyle name="Normal 9 2 3 2 3 3 5 2" xfId="3249"/>
    <cellStyle name="Normal 9 2 3 2 3 3 5 2 2" xfId="15936"/>
    <cellStyle name="Normal 9 2 3 2 3 3 5 3" xfId="3250"/>
    <cellStyle name="Normal 9 2 3 2 3 3 5 3 2" xfId="15937"/>
    <cellStyle name="Normal 9 2 3 2 3 3 5 4" xfId="11676"/>
    <cellStyle name="Normal 9 2 3 2 3 3 5 4 2" xfId="18654"/>
    <cellStyle name="Normal 9 2 3 2 3 3 5 5" xfId="15935"/>
    <cellStyle name="Normal 9 2 3 2 3 3 6" xfId="3251"/>
    <cellStyle name="Normal 9 2 3 2 3 3 6 2" xfId="3252"/>
    <cellStyle name="Normal 9 2 3 2 3 3 6 2 2" xfId="15939"/>
    <cellStyle name="Normal 9 2 3 2 3 3 6 3" xfId="3253"/>
    <cellStyle name="Normal 9 2 3 2 3 3 6 3 2" xfId="15940"/>
    <cellStyle name="Normal 9 2 3 2 3 3 6 4" xfId="12306"/>
    <cellStyle name="Normal 9 2 3 2 3 3 6 4 2" xfId="19284"/>
    <cellStyle name="Normal 9 2 3 2 3 3 6 5" xfId="15938"/>
    <cellStyle name="Normal 9 2 3 2 3 3 7" xfId="3254"/>
    <cellStyle name="Normal 9 2 3 2 3 3 7 2" xfId="15941"/>
    <cellStyle name="Normal 9 2 3 2 3 3 8" xfId="3255"/>
    <cellStyle name="Normal 9 2 3 2 3 3 8 2" xfId="15942"/>
    <cellStyle name="Normal 9 2 3 2 3 3 9" xfId="9879"/>
    <cellStyle name="Normal 9 2 3 2 3 3 9 2" xfId="16865"/>
    <cellStyle name="Normal 9 2 3 2 3 4" xfId="3256"/>
    <cellStyle name="Normal 9 2 3 2 3 4 10" xfId="20120"/>
    <cellStyle name="Normal 9 2 3 2 3 4 2" xfId="3257"/>
    <cellStyle name="Normal 9 2 3 2 3 4 2 2" xfId="3258"/>
    <cellStyle name="Normal 9 2 3 2 3 4 2 2 2" xfId="15945"/>
    <cellStyle name="Normal 9 2 3 2 3 4 2 3" xfId="3259"/>
    <cellStyle name="Normal 9 2 3 2 3 4 2 3 2" xfId="15946"/>
    <cellStyle name="Normal 9 2 3 2 3 4 2 4" xfId="10542"/>
    <cellStyle name="Normal 9 2 3 2 3 4 2 4 2" xfId="17527"/>
    <cellStyle name="Normal 9 2 3 2 3 4 2 5" xfId="15944"/>
    <cellStyle name="Normal 9 2 3 2 3 4 3" xfId="3260"/>
    <cellStyle name="Normal 9 2 3 2 3 4 3 2" xfId="3261"/>
    <cellStyle name="Normal 9 2 3 2 3 4 3 2 2" xfId="15948"/>
    <cellStyle name="Normal 9 2 3 2 3 4 3 3" xfId="3262"/>
    <cellStyle name="Normal 9 2 3 2 3 4 3 3 2" xfId="15949"/>
    <cellStyle name="Normal 9 2 3 2 3 4 3 4" xfId="11179"/>
    <cellStyle name="Normal 9 2 3 2 3 4 3 4 2" xfId="18157"/>
    <cellStyle name="Normal 9 2 3 2 3 4 3 5" xfId="15947"/>
    <cellStyle name="Normal 9 2 3 2 3 4 4" xfId="3263"/>
    <cellStyle name="Normal 9 2 3 2 3 4 4 2" xfId="3264"/>
    <cellStyle name="Normal 9 2 3 2 3 4 4 2 2" xfId="15951"/>
    <cellStyle name="Normal 9 2 3 2 3 4 4 3" xfId="3265"/>
    <cellStyle name="Normal 9 2 3 2 3 4 4 3 2" xfId="15952"/>
    <cellStyle name="Normal 9 2 3 2 3 4 4 4" xfId="11809"/>
    <cellStyle name="Normal 9 2 3 2 3 4 4 4 2" xfId="18787"/>
    <cellStyle name="Normal 9 2 3 2 3 4 4 5" xfId="15950"/>
    <cellStyle name="Normal 9 2 3 2 3 4 5" xfId="3266"/>
    <cellStyle name="Normal 9 2 3 2 3 4 5 2" xfId="3267"/>
    <cellStyle name="Normal 9 2 3 2 3 4 5 2 2" xfId="15954"/>
    <cellStyle name="Normal 9 2 3 2 3 4 5 3" xfId="3268"/>
    <cellStyle name="Normal 9 2 3 2 3 4 5 3 2" xfId="15955"/>
    <cellStyle name="Normal 9 2 3 2 3 4 5 4" xfId="12439"/>
    <cellStyle name="Normal 9 2 3 2 3 4 5 4 2" xfId="19417"/>
    <cellStyle name="Normal 9 2 3 2 3 4 5 5" xfId="15953"/>
    <cellStyle name="Normal 9 2 3 2 3 4 6" xfId="3269"/>
    <cellStyle name="Normal 9 2 3 2 3 4 6 2" xfId="15956"/>
    <cellStyle name="Normal 9 2 3 2 3 4 7" xfId="3270"/>
    <cellStyle name="Normal 9 2 3 2 3 4 7 2" xfId="15957"/>
    <cellStyle name="Normal 9 2 3 2 3 4 8" xfId="10013"/>
    <cellStyle name="Normal 9 2 3 2 3 4 8 2" xfId="16998"/>
    <cellStyle name="Normal 9 2 3 2 3 4 9" xfId="15943"/>
    <cellStyle name="Normal 9 2 3 2 3 5" xfId="3271"/>
    <cellStyle name="Normal 9 2 3 2 3 5 2" xfId="3272"/>
    <cellStyle name="Normal 9 2 3 2 3 5 2 2" xfId="3273"/>
    <cellStyle name="Normal 9 2 3 2 3 5 2 2 2" xfId="15960"/>
    <cellStyle name="Normal 9 2 3 2 3 5 2 3" xfId="3274"/>
    <cellStyle name="Normal 9 2 3 2 3 5 2 3 2" xfId="15961"/>
    <cellStyle name="Normal 9 2 3 2 3 5 2 4" xfId="11452"/>
    <cellStyle name="Normal 9 2 3 2 3 5 2 4 2" xfId="18430"/>
    <cellStyle name="Normal 9 2 3 2 3 5 2 5" xfId="15959"/>
    <cellStyle name="Normal 9 2 3 2 3 5 3" xfId="3275"/>
    <cellStyle name="Normal 9 2 3 2 3 5 3 2" xfId="3276"/>
    <cellStyle name="Normal 9 2 3 2 3 5 3 2 2" xfId="15963"/>
    <cellStyle name="Normal 9 2 3 2 3 5 3 3" xfId="3277"/>
    <cellStyle name="Normal 9 2 3 2 3 5 3 3 2" xfId="15964"/>
    <cellStyle name="Normal 9 2 3 2 3 5 3 4" xfId="12082"/>
    <cellStyle name="Normal 9 2 3 2 3 5 3 4 2" xfId="19060"/>
    <cellStyle name="Normal 9 2 3 2 3 5 3 5" xfId="15962"/>
    <cellStyle name="Normal 9 2 3 2 3 5 4" xfId="3278"/>
    <cellStyle name="Normal 9 2 3 2 3 5 4 2" xfId="3279"/>
    <cellStyle name="Normal 9 2 3 2 3 5 4 2 2" xfId="15966"/>
    <cellStyle name="Normal 9 2 3 2 3 5 4 3" xfId="3280"/>
    <cellStyle name="Normal 9 2 3 2 3 5 4 3 2" xfId="15967"/>
    <cellStyle name="Normal 9 2 3 2 3 5 4 4" xfId="12715"/>
    <cellStyle name="Normal 9 2 3 2 3 5 4 4 2" xfId="19690"/>
    <cellStyle name="Normal 9 2 3 2 3 5 4 5" xfId="15965"/>
    <cellStyle name="Normal 9 2 3 2 3 5 5" xfId="3281"/>
    <cellStyle name="Normal 9 2 3 2 3 5 5 2" xfId="15968"/>
    <cellStyle name="Normal 9 2 3 2 3 5 6" xfId="3282"/>
    <cellStyle name="Normal 9 2 3 2 3 5 6 2" xfId="15969"/>
    <cellStyle name="Normal 9 2 3 2 3 5 7" xfId="10818"/>
    <cellStyle name="Normal 9 2 3 2 3 5 7 2" xfId="17800"/>
    <cellStyle name="Normal 9 2 3 2 3 5 8" xfId="15958"/>
    <cellStyle name="Normal 9 2 3 2 3 5 9" xfId="20121"/>
    <cellStyle name="Normal 9 2 3 2 3 6" xfId="3283"/>
    <cellStyle name="Normal 9 2 3 2 3 6 2" xfId="3284"/>
    <cellStyle name="Normal 9 2 3 2 3 6 2 2" xfId="3285"/>
    <cellStyle name="Normal 9 2 3 2 3 6 2 2 2" xfId="15972"/>
    <cellStyle name="Normal 9 2 3 2 3 6 2 3" xfId="3286"/>
    <cellStyle name="Normal 9 2 3 2 3 6 2 3 2" xfId="15973"/>
    <cellStyle name="Normal 9 2 3 2 3 6 2 4" xfId="12816"/>
    <cellStyle name="Normal 9 2 3 2 3 6 2 4 2" xfId="19791"/>
    <cellStyle name="Normal 9 2 3 2 3 6 2 5" xfId="15971"/>
    <cellStyle name="Normal 9 2 3 2 3 6 3" xfId="3287"/>
    <cellStyle name="Normal 9 2 3 2 3 6 3 2" xfId="15974"/>
    <cellStyle name="Normal 9 2 3 2 3 6 4" xfId="3288"/>
    <cellStyle name="Normal 9 2 3 2 3 6 4 2" xfId="15975"/>
    <cellStyle name="Normal 9 2 3 2 3 6 5" xfId="10277"/>
    <cellStyle name="Normal 9 2 3 2 3 6 5 2" xfId="17262"/>
    <cellStyle name="Normal 9 2 3 2 3 6 6" xfId="15970"/>
    <cellStyle name="Normal 9 2 3 2 3 6 7" xfId="20122"/>
    <cellStyle name="Normal 9 2 3 2 3 7" xfId="3289"/>
    <cellStyle name="Normal 9 2 3 2 3 7 2" xfId="3290"/>
    <cellStyle name="Normal 9 2 3 2 3 7 2 2" xfId="15977"/>
    <cellStyle name="Normal 9 2 3 2 3 7 3" xfId="3291"/>
    <cellStyle name="Normal 9 2 3 2 3 7 3 2" xfId="15978"/>
    <cellStyle name="Normal 9 2 3 2 3 7 4" xfId="10914"/>
    <cellStyle name="Normal 9 2 3 2 3 7 4 2" xfId="17892"/>
    <cellStyle name="Normal 9 2 3 2 3 7 5" xfId="15976"/>
    <cellStyle name="Normal 9 2 3 2 3 8" xfId="3292"/>
    <cellStyle name="Normal 9 2 3 2 3 8 2" xfId="3293"/>
    <cellStyle name="Normal 9 2 3 2 3 8 2 2" xfId="15980"/>
    <cellStyle name="Normal 9 2 3 2 3 8 3" xfId="3294"/>
    <cellStyle name="Normal 9 2 3 2 3 8 3 2" xfId="15981"/>
    <cellStyle name="Normal 9 2 3 2 3 8 4" xfId="11544"/>
    <cellStyle name="Normal 9 2 3 2 3 8 4 2" xfId="18522"/>
    <cellStyle name="Normal 9 2 3 2 3 8 5" xfId="15979"/>
    <cellStyle name="Normal 9 2 3 2 3 9" xfId="3295"/>
    <cellStyle name="Normal 9 2 3 2 3 9 2" xfId="3296"/>
    <cellStyle name="Normal 9 2 3 2 3 9 2 2" xfId="15983"/>
    <cellStyle name="Normal 9 2 3 2 3 9 3" xfId="3297"/>
    <cellStyle name="Normal 9 2 3 2 3 9 3 2" xfId="15984"/>
    <cellStyle name="Normal 9 2 3 2 3 9 4" xfId="12174"/>
    <cellStyle name="Normal 9 2 3 2 3 9 4 2" xfId="19152"/>
    <cellStyle name="Normal 9 2 3 2 3 9 5" xfId="15982"/>
    <cellStyle name="Normal 9 2 3 2 4" xfId="3298"/>
    <cellStyle name="Normal 9 2 3 2 4 10" xfId="3299"/>
    <cellStyle name="Normal 9 2 3 2 4 10 2" xfId="15986"/>
    <cellStyle name="Normal 9 2 3 2 4 11" xfId="9780"/>
    <cellStyle name="Normal 9 2 3 2 4 11 2" xfId="16766"/>
    <cellStyle name="Normal 9 2 3 2 4 12" xfId="15985"/>
    <cellStyle name="Normal 9 2 3 2 4 13" xfId="20123"/>
    <cellStyle name="Normal 9 2 3 2 4 2" xfId="3300"/>
    <cellStyle name="Normal 9 2 3 2 4 2 10" xfId="15987"/>
    <cellStyle name="Normal 9 2 3 2 4 2 11" xfId="20124"/>
    <cellStyle name="Normal 9 2 3 2 4 2 2" xfId="3301"/>
    <cellStyle name="Normal 9 2 3 2 4 2 2 10" xfId="20125"/>
    <cellStyle name="Normal 9 2 3 2 4 2 2 2" xfId="3302"/>
    <cellStyle name="Normal 9 2 3 2 4 2 2 2 2" xfId="3303"/>
    <cellStyle name="Normal 9 2 3 2 4 2 2 2 2 2" xfId="15990"/>
    <cellStyle name="Normal 9 2 3 2 4 2 2 2 3" xfId="3304"/>
    <cellStyle name="Normal 9 2 3 2 4 2 2 2 3 2" xfId="15991"/>
    <cellStyle name="Normal 9 2 3 2 4 2 2 2 4" xfId="10707"/>
    <cellStyle name="Normal 9 2 3 2 4 2 2 2 4 2" xfId="17692"/>
    <cellStyle name="Normal 9 2 3 2 4 2 2 2 5" xfId="15989"/>
    <cellStyle name="Normal 9 2 3 2 4 2 2 3" xfId="3305"/>
    <cellStyle name="Normal 9 2 3 2 4 2 2 3 2" xfId="3306"/>
    <cellStyle name="Normal 9 2 3 2 4 2 2 3 2 2" xfId="15993"/>
    <cellStyle name="Normal 9 2 3 2 4 2 2 3 3" xfId="3307"/>
    <cellStyle name="Normal 9 2 3 2 4 2 2 3 3 2" xfId="15994"/>
    <cellStyle name="Normal 9 2 3 2 4 2 2 3 4" xfId="11344"/>
    <cellStyle name="Normal 9 2 3 2 4 2 2 3 4 2" xfId="18322"/>
    <cellStyle name="Normal 9 2 3 2 4 2 2 3 5" xfId="15992"/>
    <cellStyle name="Normal 9 2 3 2 4 2 2 4" xfId="3308"/>
    <cellStyle name="Normal 9 2 3 2 4 2 2 4 2" xfId="3309"/>
    <cellStyle name="Normal 9 2 3 2 4 2 2 4 2 2" xfId="15996"/>
    <cellStyle name="Normal 9 2 3 2 4 2 2 4 3" xfId="3310"/>
    <cellStyle name="Normal 9 2 3 2 4 2 2 4 3 2" xfId="15997"/>
    <cellStyle name="Normal 9 2 3 2 4 2 2 4 4" xfId="11974"/>
    <cellStyle name="Normal 9 2 3 2 4 2 2 4 4 2" xfId="18952"/>
    <cellStyle name="Normal 9 2 3 2 4 2 2 4 5" xfId="15995"/>
    <cellStyle name="Normal 9 2 3 2 4 2 2 5" xfId="3311"/>
    <cellStyle name="Normal 9 2 3 2 4 2 2 5 2" xfId="3312"/>
    <cellStyle name="Normal 9 2 3 2 4 2 2 5 2 2" xfId="15999"/>
    <cellStyle name="Normal 9 2 3 2 4 2 2 5 3" xfId="3313"/>
    <cellStyle name="Normal 9 2 3 2 4 2 2 5 3 2" xfId="16000"/>
    <cellStyle name="Normal 9 2 3 2 4 2 2 5 4" xfId="12604"/>
    <cellStyle name="Normal 9 2 3 2 4 2 2 5 4 2" xfId="19582"/>
    <cellStyle name="Normal 9 2 3 2 4 2 2 5 5" xfId="15998"/>
    <cellStyle name="Normal 9 2 3 2 4 2 2 6" xfId="3314"/>
    <cellStyle name="Normal 9 2 3 2 4 2 2 6 2" xfId="16001"/>
    <cellStyle name="Normal 9 2 3 2 4 2 2 7" xfId="3315"/>
    <cellStyle name="Normal 9 2 3 2 4 2 2 7 2" xfId="16002"/>
    <cellStyle name="Normal 9 2 3 2 4 2 2 8" xfId="10178"/>
    <cellStyle name="Normal 9 2 3 2 4 2 2 8 2" xfId="17163"/>
    <cellStyle name="Normal 9 2 3 2 4 2 2 9" xfId="15988"/>
    <cellStyle name="Normal 9 2 3 2 4 2 3" xfId="3316"/>
    <cellStyle name="Normal 9 2 3 2 4 2 3 2" xfId="3317"/>
    <cellStyle name="Normal 9 2 3 2 4 2 3 2 2" xfId="16004"/>
    <cellStyle name="Normal 9 2 3 2 4 2 3 3" xfId="3318"/>
    <cellStyle name="Normal 9 2 3 2 4 2 3 3 2" xfId="16005"/>
    <cellStyle name="Normal 9 2 3 2 4 2 3 4" xfId="10442"/>
    <cellStyle name="Normal 9 2 3 2 4 2 3 4 2" xfId="17427"/>
    <cellStyle name="Normal 9 2 3 2 4 2 3 5" xfId="16003"/>
    <cellStyle name="Normal 9 2 3 2 4 2 4" xfId="3319"/>
    <cellStyle name="Normal 9 2 3 2 4 2 4 2" xfId="3320"/>
    <cellStyle name="Normal 9 2 3 2 4 2 4 2 2" xfId="16007"/>
    <cellStyle name="Normal 9 2 3 2 4 2 4 3" xfId="3321"/>
    <cellStyle name="Normal 9 2 3 2 4 2 4 3 2" xfId="16008"/>
    <cellStyle name="Normal 9 2 3 2 4 2 4 4" xfId="11079"/>
    <cellStyle name="Normal 9 2 3 2 4 2 4 4 2" xfId="18057"/>
    <cellStyle name="Normal 9 2 3 2 4 2 4 5" xfId="16006"/>
    <cellStyle name="Normal 9 2 3 2 4 2 5" xfId="3322"/>
    <cellStyle name="Normal 9 2 3 2 4 2 5 2" xfId="3323"/>
    <cellStyle name="Normal 9 2 3 2 4 2 5 2 2" xfId="16010"/>
    <cellStyle name="Normal 9 2 3 2 4 2 5 3" xfId="3324"/>
    <cellStyle name="Normal 9 2 3 2 4 2 5 3 2" xfId="16011"/>
    <cellStyle name="Normal 9 2 3 2 4 2 5 4" xfId="11709"/>
    <cellStyle name="Normal 9 2 3 2 4 2 5 4 2" xfId="18687"/>
    <cellStyle name="Normal 9 2 3 2 4 2 5 5" xfId="16009"/>
    <cellStyle name="Normal 9 2 3 2 4 2 6" xfId="3325"/>
    <cellStyle name="Normal 9 2 3 2 4 2 6 2" xfId="3326"/>
    <cellStyle name="Normal 9 2 3 2 4 2 6 2 2" xfId="16013"/>
    <cellStyle name="Normal 9 2 3 2 4 2 6 3" xfId="3327"/>
    <cellStyle name="Normal 9 2 3 2 4 2 6 3 2" xfId="16014"/>
    <cellStyle name="Normal 9 2 3 2 4 2 6 4" xfId="12339"/>
    <cellStyle name="Normal 9 2 3 2 4 2 6 4 2" xfId="19317"/>
    <cellStyle name="Normal 9 2 3 2 4 2 6 5" xfId="16012"/>
    <cellStyle name="Normal 9 2 3 2 4 2 7" xfId="3328"/>
    <cellStyle name="Normal 9 2 3 2 4 2 7 2" xfId="16015"/>
    <cellStyle name="Normal 9 2 3 2 4 2 8" xfId="3329"/>
    <cellStyle name="Normal 9 2 3 2 4 2 8 2" xfId="16016"/>
    <cellStyle name="Normal 9 2 3 2 4 2 9" xfId="9912"/>
    <cellStyle name="Normal 9 2 3 2 4 2 9 2" xfId="16898"/>
    <cellStyle name="Normal 9 2 3 2 4 3" xfId="3330"/>
    <cellStyle name="Normal 9 2 3 2 4 3 10" xfId="20126"/>
    <cellStyle name="Normal 9 2 3 2 4 3 2" xfId="3331"/>
    <cellStyle name="Normal 9 2 3 2 4 3 2 2" xfId="3332"/>
    <cellStyle name="Normal 9 2 3 2 4 3 2 2 2" xfId="16019"/>
    <cellStyle name="Normal 9 2 3 2 4 3 2 3" xfId="3333"/>
    <cellStyle name="Normal 9 2 3 2 4 3 2 3 2" xfId="16020"/>
    <cellStyle name="Normal 9 2 3 2 4 3 2 4" xfId="10575"/>
    <cellStyle name="Normal 9 2 3 2 4 3 2 4 2" xfId="17560"/>
    <cellStyle name="Normal 9 2 3 2 4 3 2 5" xfId="16018"/>
    <cellStyle name="Normal 9 2 3 2 4 3 3" xfId="3334"/>
    <cellStyle name="Normal 9 2 3 2 4 3 3 2" xfId="3335"/>
    <cellStyle name="Normal 9 2 3 2 4 3 3 2 2" xfId="16022"/>
    <cellStyle name="Normal 9 2 3 2 4 3 3 3" xfId="3336"/>
    <cellStyle name="Normal 9 2 3 2 4 3 3 3 2" xfId="16023"/>
    <cellStyle name="Normal 9 2 3 2 4 3 3 4" xfId="11212"/>
    <cellStyle name="Normal 9 2 3 2 4 3 3 4 2" xfId="18190"/>
    <cellStyle name="Normal 9 2 3 2 4 3 3 5" xfId="16021"/>
    <cellStyle name="Normal 9 2 3 2 4 3 4" xfId="3337"/>
    <cellStyle name="Normal 9 2 3 2 4 3 4 2" xfId="3338"/>
    <cellStyle name="Normal 9 2 3 2 4 3 4 2 2" xfId="16025"/>
    <cellStyle name="Normal 9 2 3 2 4 3 4 3" xfId="3339"/>
    <cellStyle name="Normal 9 2 3 2 4 3 4 3 2" xfId="16026"/>
    <cellStyle name="Normal 9 2 3 2 4 3 4 4" xfId="11842"/>
    <cellStyle name="Normal 9 2 3 2 4 3 4 4 2" xfId="18820"/>
    <cellStyle name="Normal 9 2 3 2 4 3 4 5" xfId="16024"/>
    <cellStyle name="Normal 9 2 3 2 4 3 5" xfId="3340"/>
    <cellStyle name="Normal 9 2 3 2 4 3 5 2" xfId="3341"/>
    <cellStyle name="Normal 9 2 3 2 4 3 5 2 2" xfId="16028"/>
    <cellStyle name="Normal 9 2 3 2 4 3 5 3" xfId="3342"/>
    <cellStyle name="Normal 9 2 3 2 4 3 5 3 2" xfId="16029"/>
    <cellStyle name="Normal 9 2 3 2 4 3 5 4" xfId="12472"/>
    <cellStyle name="Normal 9 2 3 2 4 3 5 4 2" xfId="19450"/>
    <cellStyle name="Normal 9 2 3 2 4 3 5 5" xfId="16027"/>
    <cellStyle name="Normal 9 2 3 2 4 3 6" xfId="3343"/>
    <cellStyle name="Normal 9 2 3 2 4 3 6 2" xfId="16030"/>
    <cellStyle name="Normal 9 2 3 2 4 3 7" xfId="3344"/>
    <cellStyle name="Normal 9 2 3 2 4 3 7 2" xfId="16031"/>
    <cellStyle name="Normal 9 2 3 2 4 3 8" xfId="10046"/>
    <cellStyle name="Normal 9 2 3 2 4 3 8 2" xfId="17031"/>
    <cellStyle name="Normal 9 2 3 2 4 3 9" xfId="16017"/>
    <cellStyle name="Normal 9 2 3 2 4 4" xfId="3345"/>
    <cellStyle name="Normal 9 2 3 2 4 4 2" xfId="3346"/>
    <cellStyle name="Normal 9 2 3 2 4 4 2 2" xfId="3347"/>
    <cellStyle name="Normal 9 2 3 2 4 4 2 2 2" xfId="16034"/>
    <cellStyle name="Normal 9 2 3 2 4 4 2 3" xfId="3348"/>
    <cellStyle name="Normal 9 2 3 2 4 4 2 3 2" xfId="16035"/>
    <cellStyle name="Normal 9 2 3 2 4 4 2 4" xfId="11453"/>
    <cellStyle name="Normal 9 2 3 2 4 4 2 4 2" xfId="18431"/>
    <cellStyle name="Normal 9 2 3 2 4 4 2 5" xfId="16033"/>
    <cellStyle name="Normal 9 2 3 2 4 4 3" xfId="3349"/>
    <cellStyle name="Normal 9 2 3 2 4 4 3 2" xfId="3350"/>
    <cellStyle name="Normal 9 2 3 2 4 4 3 2 2" xfId="16037"/>
    <cellStyle name="Normal 9 2 3 2 4 4 3 3" xfId="3351"/>
    <cellStyle name="Normal 9 2 3 2 4 4 3 3 2" xfId="16038"/>
    <cellStyle name="Normal 9 2 3 2 4 4 3 4" xfId="12083"/>
    <cellStyle name="Normal 9 2 3 2 4 4 3 4 2" xfId="19061"/>
    <cellStyle name="Normal 9 2 3 2 4 4 3 5" xfId="16036"/>
    <cellStyle name="Normal 9 2 3 2 4 4 4" xfId="3352"/>
    <cellStyle name="Normal 9 2 3 2 4 4 4 2" xfId="3353"/>
    <cellStyle name="Normal 9 2 3 2 4 4 4 2 2" xfId="16040"/>
    <cellStyle name="Normal 9 2 3 2 4 4 4 3" xfId="3354"/>
    <cellStyle name="Normal 9 2 3 2 4 4 4 3 2" xfId="16041"/>
    <cellStyle name="Normal 9 2 3 2 4 4 4 4" xfId="12716"/>
    <cellStyle name="Normal 9 2 3 2 4 4 4 4 2" xfId="19691"/>
    <cellStyle name="Normal 9 2 3 2 4 4 4 5" xfId="16039"/>
    <cellStyle name="Normal 9 2 3 2 4 4 5" xfId="3355"/>
    <cellStyle name="Normal 9 2 3 2 4 4 5 2" xfId="16042"/>
    <cellStyle name="Normal 9 2 3 2 4 4 6" xfId="3356"/>
    <cellStyle name="Normal 9 2 3 2 4 4 6 2" xfId="16043"/>
    <cellStyle name="Normal 9 2 3 2 4 4 7" xfId="10819"/>
    <cellStyle name="Normal 9 2 3 2 4 4 7 2" xfId="17801"/>
    <cellStyle name="Normal 9 2 3 2 4 4 8" xfId="16032"/>
    <cellStyle name="Normal 9 2 3 2 4 4 9" xfId="20127"/>
    <cellStyle name="Normal 9 2 3 2 4 5" xfId="3357"/>
    <cellStyle name="Normal 9 2 3 2 4 5 2" xfId="3358"/>
    <cellStyle name="Normal 9 2 3 2 4 5 2 2" xfId="3359"/>
    <cellStyle name="Normal 9 2 3 2 4 5 2 2 2" xfId="16046"/>
    <cellStyle name="Normal 9 2 3 2 4 5 2 3" xfId="3360"/>
    <cellStyle name="Normal 9 2 3 2 4 5 2 3 2" xfId="16047"/>
    <cellStyle name="Normal 9 2 3 2 4 5 2 4" xfId="12817"/>
    <cellStyle name="Normal 9 2 3 2 4 5 2 4 2" xfId="19792"/>
    <cellStyle name="Normal 9 2 3 2 4 5 2 5" xfId="16045"/>
    <cellStyle name="Normal 9 2 3 2 4 5 3" xfId="3361"/>
    <cellStyle name="Normal 9 2 3 2 4 5 3 2" xfId="16048"/>
    <cellStyle name="Normal 9 2 3 2 4 5 4" xfId="3362"/>
    <cellStyle name="Normal 9 2 3 2 4 5 4 2" xfId="16049"/>
    <cellStyle name="Normal 9 2 3 2 4 5 5" xfId="10310"/>
    <cellStyle name="Normal 9 2 3 2 4 5 5 2" xfId="17295"/>
    <cellStyle name="Normal 9 2 3 2 4 5 6" xfId="16044"/>
    <cellStyle name="Normal 9 2 3 2 4 5 7" xfId="20128"/>
    <cellStyle name="Normal 9 2 3 2 4 6" xfId="3363"/>
    <cellStyle name="Normal 9 2 3 2 4 6 2" xfId="3364"/>
    <cellStyle name="Normal 9 2 3 2 4 6 2 2" xfId="16051"/>
    <cellStyle name="Normal 9 2 3 2 4 6 3" xfId="3365"/>
    <cellStyle name="Normal 9 2 3 2 4 6 3 2" xfId="16052"/>
    <cellStyle name="Normal 9 2 3 2 4 6 4" xfId="10947"/>
    <cellStyle name="Normal 9 2 3 2 4 6 4 2" xfId="17925"/>
    <cellStyle name="Normal 9 2 3 2 4 6 5" xfId="16050"/>
    <cellStyle name="Normal 9 2 3 2 4 7" xfId="3366"/>
    <cellStyle name="Normal 9 2 3 2 4 7 2" xfId="3367"/>
    <cellStyle name="Normal 9 2 3 2 4 7 2 2" xfId="16054"/>
    <cellStyle name="Normal 9 2 3 2 4 7 3" xfId="3368"/>
    <cellStyle name="Normal 9 2 3 2 4 7 3 2" xfId="16055"/>
    <cellStyle name="Normal 9 2 3 2 4 7 4" xfId="11577"/>
    <cellStyle name="Normal 9 2 3 2 4 7 4 2" xfId="18555"/>
    <cellStyle name="Normal 9 2 3 2 4 7 5" xfId="16053"/>
    <cellStyle name="Normal 9 2 3 2 4 8" xfId="3369"/>
    <cellStyle name="Normal 9 2 3 2 4 8 2" xfId="3370"/>
    <cellStyle name="Normal 9 2 3 2 4 8 2 2" xfId="16057"/>
    <cellStyle name="Normal 9 2 3 2 4 8 3" xfId="3371"/>
    <cellStyle name="Normal 9 2 3 2 4 8 3 2" xfId="16058"/>
    <cellStyle name="Normal 9 2 3 2 4 8 4" xfId="12207"/>
    <cellStyle name="Normal 9 2 3 2 4 8 4 2" xfId="19185"/>
    <cellStyle name="Normal 9 2 3 2 4 8 5" xfId="16056"/>
    <cellStyle name="Normal 9 2 3 2 4 9" xfId="3372"/>
    <cellStyle name="Normal 9 2 3 2 4 9 2" xfId="16059"/>
    <cellStyle name="Normal 9 2 3 2 5" xfId="3373"/>
    <cellStyle name="Normal 9 2 3 2 5 10" xfId="16060"/>
    <cellStyle name="Normal 9 2 3 2 5 11" xfId="20129"/>
    <cellStyle name="Normal 9 2 3 2 5 2" xfId="3374"/>
    <cellStyle name="Normal 9 2 3 2 5 2 10" xfId="20130"/>
    <cellStyle name="Normal 9 2 3 2 5 2 2" xfId="3375"/>
    <cellStyle name="Normal 9 2 3 2 5 2 2 2" xfId="3376"/>
    <cellStyle name="Normal 9 2 3 2 5 2 2 2 2" xfId="16063"/>
    <cellStyle name="Normal 9 2 3 2 5 2 2 3" xfId="3377"/>
    <cellStyle name="Normal 9 2 3 2 5 2 2 3 2" xfId="16064"/>
    <cellStyle name="Normal 9 2 3 2 5 2 2 4" xfId="10641"/>
    <cellStyle name="Normal 9 2 3 2 5 2 2 4 2" xfId="17626"/>
    <cellStyle name="Normal 9 2 3 2 5 2 2 5" xfId="16062"/>
    <cellStyle name="Normal 9 2 3 2 5 2 3" xfId="3378"/>
    <cellStyle name="Normal 9 2 3 2 5 2 3 2" xfId="3379"/>
    <cellStyle name="Normal 9 2 3 2 5 2 3 2 2" xfId="16066"/>
    <cellStyle name="Normal 9 2 3 2 5 2 3 3" xfId="3380"/>
    <cellStyle name="Normal 9 2 3 2 5 2 3 3 2" xfId="16067"/>
    <cellStyle name="Normal 9 2 3 2 5 2 3 4" xfId="11278"/>
    <cellStyle name="Normal 9 2 3 2 5 2 3 4 2" xfId="18256"/>
    <cellStyle name="Normal 9 2 3 2 5 2 3 5" xfId="16065"/>
    <cellStyle name="Normal 9 2 3 2 5 2 4" xfId="3381"/>
    <cellStyle name="Normal 9 2 3 2 5 2 4 2" xfId="3382"/>
    <cellStyle name="Normal 9 2 3 2 5 2 4 2 2" xfId="16069"/>
    <cellStyle name="Normal 9 2 3 2 5 2 4 3" xfId="3383"/>
    <cellStyle name="Normal 9 2 3 2 5 2 4 3 2" xfId="16070"/>
    <cellStyle name="Normal 9 2 3 2 5 2 4 4" xfId="11908"/>
    <cellStyle name="Normal 9 2 3 2 5 2 4 4 2" xfId="18886"/>
    <cellStyle name="Normal 9 2 3 2 5 2 4 5" xfId="16068"/>
    <cellStyle name="Normal 9 2 3 2 5 2 5" xfId="3384"/>
    <cellStyle name="Normal 9 2 3 2 5 2 5 2" xfId="3385"/>
    <cellStyle name="Normal 9 2 3 2 5 2 5 2 2" xfId="16072"/>
    <cellStyle name="Normal 9 2 3 2 5 2 5 3" xfId="3386"/>
    <cellStyle name="Normal 9 2 3 2 5 2 5 3 2" xfId="16073"/>
    <cellStyle name="Normal 9 2 3 2 5 2 5 4" xfId="12538"/>
    <cellStyle name="Normal 9 2 3 2 5 2 5 4 2" xfId="19516"/>
    <cellStyle name="Normal 9 2 3 2 5 2 5 5" xfId="16071"/>
    <cellStyle name="Normal 9 2 3 2 5 2 6" xfId="3387"/>
    <cellStyle name="Normal 9 2 3 2 5 2 6 2" xfId="16074"/>
    <cellStyle name="Normal 9 2 3 2 5 2 7" xfId="3388"/>
    <cellStyle name="Normal 9 2 3 2 5 2 7 2" xfId="16075"/>
    <cellStyle name="Normal 9 2 3 2 5 2 8" xfId="10112"/>
    <cellStyle name="Normal 9 2 3 2 5 2 8 2" xfId="17097"/>
    <cellStyle name="Normal 9 2 3 2 5 2 9" xfId="16061"/>
    <cellStyle name="Normal 9 2 3 2 5 3" xfId="3389"/>
    <cellStyle name="Normal 9 2 3 2 5 3 2" xfId="3390"/>
    <cellStyle name="Normal 9 2 3 2 5 3 2 2" xfId="16077"/>
    <cellStyle name="Normal 9 2 3 2 5 3 3" xfId="3391"/>
    <cellStyle name="Normal 9 2 3 2 5 3 3 2" xfId="16078"/>
    <cellStyle name="Normal 9 2 3 2 5 3 4" xfId="10376"/>
    <cellStyle name="Normal 9 2 3 2 5 3 4 2" xfId="17361"/>
    <cellStyle name="Normal 9 2 3 2 5 3 5" xfId="16076"/>
    <cellStyle name="Normal 9 2 3 2 5 4" xfId="3392"/>
    <cellStyle name="Normal 9 2 3 2 5 4 2" xfId="3393"/>
    <cellStyle name="Normal 9 2 3 2 5 4 2 2" xfId="16080"/>
    <cellStyle name="Normal 9 2 3 2 5 4 3" xfId="3394"/>
    <cellStyle name="Normal 9 2 3 2 5 4 3 2" xfId="16081"/>
    <cellStyle name="Normal 9 2 3 2 5 4 4" xfId="11013"/>
    <cellStyle name="Normal 9 2 3 2 5 4 4 2" xfId="17991"/>
    <cellStyle name="Normal 9 2 3 2 5 4 5" xfId="16079"/>
    <cellStyle name="Normal 9 2 3 2 5 5" xfId="3395"/>
    <cellStyle name="Normal 9 2 3 2 5 5 2" xfId="3396"/>
    <cellStyle name="Normal 9 2 3 2 5 5 2 2" xfId="16083"/>
    <cellStyle name="Normal 9 2 3 2 5 5 3" xfId="3397"/>
    <cellStyle name="Normal 9 2 3 2 5 5 3 2" xfId="16084"/>
    <cellStyle name="Normal 9 2 3 2 5 5 4" xfId="11643"/>
    <cellStyle name="Normal 9 2 3 2 5 5 4 2" xfId="18621"/>
    <cellStyle name="Normal 9 2 3 2 5 5 5" xfId="16082"/>
    <cellStyle name="Normal 9 2 3 2 5 6" xfId="3398"/>
    <cellStyle name="Normal 9 2 3 2 5 6 2" xfId="3399"/>
    <cellStyle name="Normal 9 2 3 2 5 6 2 2" xfId="16086"/>
    <cellStyle name="Normal 9 2 3 2 5 6 3" xfId="3400"/>
    <cellStyle name="Normal 9 2 3 2 5 6 3 2" xfId="16087"/>
    <cellStyle name="Normal 9 2 3 2 5 6 4" xfId="12273"/>
    <cellStyle name="Normal 9 2 3 2 5 6 4 2" xfId="19251"/>
    <cellStyle name="Normal 9 2 3 2 5 6 5" xfId="16085"/>
    <cellStyle name="Normal 9 2 3 2 5 7" xfId="3401"/>
    <cellStyle name="Normal 9 2 3 2 5 7 2" xfId="16088"/>
    <cellStyle name="Normal 9 2 3 2 5 8" xfId="3402"/>
    <cellStyle name="Normal 9 2 3 2 5 8 2" xfId="16089"/>
    <cellStyle name="Normal 9 2 3 2 5 9" xfId="9846"/>
    <cellStyle name="Normal 9 2 3 2 5 9 2" xfId="16832"/>
    <cellStyle name="Normal 9 2 3 2 6" xfId="3403"/>
    <cellStyle name="Normal 9 2 3 2 6 10" xfId="20131"/>
    <cellStyle name="Normal 9 2 3 2 6 2" xfId="3404"/>
    <cellStyle name="Normal 9 2 3 2 6 2 2" xfId="3405"/>
    <cellStyle name="Normal 9 2 3 2 6 2 2 2" xfId="16092"/>
    <cellStyle name="Normal 9 2 3 2 6 2 3" xfId="3406"/>
    <cellStyle name="Normal 9 2 3 2 6 2 3 2" xfId="16093"/>
    <cellStyle name="Normal 9 2 3 2 6 2 4" xfId="10509"/>
    <cellStyle name="Normal 9 2 3 2 6 2 4 2" xfId="17494"/>
    <cellStyle name="Normal 9 2 3 2 6 2 5" xfId="16091"/>
    <cellStyle name="Normal 9 2 3 2 6 3" xfId="3407"/>
    <cellStyle name="Normal 9 2 3 2 6 3 2" xfId="3408"/>
    <cellStyle name="Normal 9 2 3 2 6 3 2 2" xfId="16095"/>
    <cellStyle name="Normal 9 2 3 2 6 3 3" xfId="3409"/>
    <cellStyle name="Normal 9 2 3 2 6 3 3 2" xfId="16096"/>
    <cellStyle name="Normal 9 2 3 2 6 3 4" xfId="11146"/>
    <cellStyle name="Normal 9 2 3 2 6 3 4 2" xfId="18124"/>
    <cellStyle name="Normal 9 2 3 2 6 3 5" xfId="16094"/>
    <cellStyle name="Normal 9 2 3 2 6 4" xfId="3410"/>
    <cellStyle name="Normal 9 2 3 2 6 4 2" xfId="3411"/>
    <cellStyle name="Normal 9 2 3 2 6 4 2 2" xfId="16098"/>
    <cellStyle name="Normal 9 2 3 2 6 4 3" xfId="3412"/>
    <cellStyle name="Normal 9 2 3 2 6 4 3 2" xfId="16099"/>
    <cellStyle name="Normal 9 2 3 2 6 4 4" xfId="11776"/>
    <cellStyle name="Normal 9 2 3 2 6 4 4 2" xfId="18754"/>
    <cellStyle name="Normal 9 2 3 2 6 4 5" xfId="16097"/>
    <cellStyle name="Normal 9 2 3 2 6 5" xfId="3413"/>
    <cellStyle name="Normal 9 2 3 2 6 5 2" xfId="3414"/>
    <cellStyle name="Normal 9 2 3 2 6 5 2 2" xfId="16101"/>
    <cellStyle name="Normal 9 2 3 2 6 5 3" xfId="3415"/>
    <cellStyle name="Normal 9 2 3 2 6 5 3 2" xfId="16102"/>
    <cellStyle name="Normal 9 2 3 2 6 5 4" xfId="12406"/>
    <cellStyle name="Normal 9 2 3 2 6 5 4 2" xfId="19384"/>
    <cellStyle name="Normal 9 2 3 2 6 5 5" xfId="16100"/>
    <cellStyle name="Normal 9 2 3 2 6 6" xfId="3416"/>
    <cellStyle name="Normal 9 2 3 2 6 6 2" xfId="16103"/>
    <cellStyle name="Normal 9 2 3 2 6 7" xfId="3417"/>
    <cellStyle name="Normal 9 2 3 2 6 7 2" xfId="16104"/>
    <cellStyle name="Normal 9 2 3 2 6 8" xfId="9980"/>
    <cellStyle name="Normal 9 2 3 2 6 8 2" xfId="16965"/>
    <cellStyle name="Normal 9 2 3 2 6 9" xfId="16090"/>
    <cellStyle name="Normal 9 2 3 2 7" xfId="3418"/>
    <cellStyle name="Normal 9 2 3 2 7 2" xfId="3419"/>
    <cellStyle name="Normal 9 2 3 2 7 2 2" xfId="3420"/>
    <cellStyle name="Normal 9 2 3 2 7 2 2 2" xfId="16107"/>
    <cellStyle name="Normal 9 2 3 2 7 2 3" xfId="3421"/>
    <cellStyle name="Normal 9 2 3 2 7 2 3 2" xfId="16108"/>
    <cellStyle name="Normal 9 2 3 2 7 2 4" xfId="11410"/>
    <cellStyle name="Normal 9 2 3 2 7 2 4 2" xfId="18388"/>
    <cellStyle name="Normal 9 2 3 2 7 2 5" xfId="16106"/>
    <cellStyle name="Normal 9 2 3 2 7 3" xfId="3422"/>
    <cellStyle name="Normal 9 2 3 2 7 3 2" xfId="3423"/>
    <cellStyle name="Normal 9 2 3 2 7 3 2 2" xfId="16110"/>
    <cellStyle name="Normal 9 2 3 2 7 3 3" xfId="3424"/>
    <cellStyle name="Normal 9 2 3 2 7 3 3 2" xfId="16111"/>
    <cellStyle name="Normal 9 2 3 2 7 3 4" xfId="12040"/>
    <cellStyle name="Normal 9 2 3 2 7 3 4 2" xfId="19018"/>
    <cellStyle name="Normal 9 2 3 2 7 3 5" xfId="16109"/>
    <cellStyle name="Normal 9 2 3 2 7 4" xfId="3425"/>
    <cellStyle name="Normal 9 2 3 2 7 4 2" xfId="3426"/>
    <cellStyle name="Normal 9 2 3 2 7 4 2 2" xfId="16113"/>
    <cellStyle name="Normal 9 2 3 2 7 4 3" xfId="3427"/>
    <cellStyle name="Normal 9 2 3 2 7 4 3 2" xfId="16114"/>
    <cellStyle name="Normal 9 2 3 2 7 4 4" xfId="12670"/>
    <cellStyle name="Normal 9 2 3 2 7 4 4 2" xfId="19648"/>
    <cellStyle name="Normal 9 2 3 2 7 4 5" xfId="16112"/>
    <cellStyle name="Normal 9 2 3 2 7 5" xfId="3428"/>
    <cellStyle name="Normal 9 2 3 2 7 5 2" xfId="16115"/>
    <cellStyle name="Normal 9 2 3 2 7 6" xfId="3429"/>
    <cellStyle name="Normal 9 2 3 2 7 6 2" xfId="16116"/>
    <cellStyle name="Normal 9 2 3 2 7 7" xfId="10773"/>
    <cellStyle name="Normal 9 2 3 2 7 7 2" xfId="17758"/>
    <cellStyle name="Normal 9 2 3 2 7 8" xfId="16105"/>
    <cellStyle name="Normal 9 2 3 2 7 9" xfId="20132"/>
    <cellStyle name="Normal 9 2 3 2 8" xfId="3430"/>
    <cellStyle name="Normal 9 2 3 2 8 2" xfId="3431"/>
    <cellStyle name="Normal 9 2 3 2 8 2 2" xfId="3432"/>
    <cellStyle name="Normal 9 2 3 2 8 2 2 2" xfId="16119"/>
    <cellStyle name="Normal 9 2 3 2 8 2 3" xfId="3433"/>
    <cellStyle name="Normal 9 2 3 2 8 2 3 2" xfId="16120"/>
    <cellStyle name="Normal 9 2 3 2 8 2 4" xfId="12774"/>
    <cellStyle name="Normal 9 2 3 2 8 2 4 2" xfId="19749"/>
    <cellStyle name="Normal 9 2 3 2 8 2 5" xfId="16118"/>
    <cellStyle name="Normal 9 2 3 2 8 3" xfId="3434"/>
    <cellStyle name="Normal 9 2 3 2 8 3 2" xfId="16121"/>
    <cellStyle name="Normal 9 2 3 2 8 4" xfId="3435"/>
    <cellStyle name="Normal 9 2 3 2 8 4 2" xfId="16122"/>
    <cellStyle name="Normal 9 2 3 2 8 5" xfId="10244"/>
    <cellStyle name="Normal 9 2 3 2 8 5 2" xfId="17229"/>
    <cellStyle name="Normal 9 2 3 2 8 6" xfId="16117"/>
    <cellStyle name="Normal 9 2 3 2 8 7" xfId="20133"/>
    <cellStyle name="Normal 9 2 3 2 9" xfId="3436"/>
    <cellStyle name="Normal 9 2 3 2 9 2" xfId="3437"/>
    <cellStyle name="Normal 9 2 3 2 9 2 2" xfId="16124"/>
    <cellStyle name="Normal 9 2 3 2 9 3" xfId="3438"/>
    <cellStyle name="Normal 9 2 3 2 9 3 2" xfId="16125"/>
    <cellStyle name="Normal 9 2 3 2 9 4" xfId="10881"/>
    <cellStyle name="Normal 9 2 3 2 9 4 2" xfId="17859"/>
    <cellStyle name="Normal 9 2 3 2 9 5" xfId="16123"/>
    <cellStyle name="Normal 9 2 3 3" xfId="3439"/>
    <cellStyle name="Normal 9 2 3 3 10" xfId="3440"/>
    <cellStyle name="Normal 9 2 3 3 10 2" xfId="3441"/>
    <cellStyle name="Normal 9 2 3 3 10 2 2" xfId="16128"/>
    <cellStyle name="Normal 9 2 3 3 10 3" xfId="3442"/>
    <cellStyle name="Normal 9 2 3 3 10 3 2" xfId="16129"/>
    <cellStyle name="Normal 9 2 3 3 10 4" xfId="12150"/>
    <cellStyle name="Normal 9 2 3 3 10 4 2" xfId="19128"/>
    <cellStyle name="Normal 9 2 3 3 10 5" xfId="16127"/>
    <cellStyle name="Normal 9 2 3 3 11" xfId="3443"/>
    <cellStyle name="Normal 9 2 3 3 11 2" xfId="16130"/>
    <cellStyle name="Normal 9 2 3 3 12" xfId="3444"/>
    <cellStyle name="Normal 9 2 3 3 12 2" xfId="16131"/>
    <cellStyle name="Normal 9 2 3 3 13" xfId="9722"/>
    <cellStyle name="Normal 9 2 3 3 13 2" xfId="16709"/>
    <cellStyle name="Normal 9 2 3 3 14" xfId="16126"/>
    <cellStyle name="Normal 9 2 3 3 15" xfId="20134"/>
    <cellStyle name="Normal 9 2 3 3 2" xfId="3445"/>
    <cellStyle name="Normal 9 2 3 3 2 10" xfId="3446"/>
    <cellStyle name="Normal 9 2 3 3 2 10 2" xfId="16133"/>
    <cellStyle name="Normal 9 2 3 3 2 11" xfId="3447"/>
    <cellStyle name="Normal 9 2 3 3 2 11 2" xfId="16134"/>
    <cellStyle name="Normal 9 2 3 3 2 12" xfId="9756"/>
    <cellStyle name="Normal 9 2 3 3 2 12 2" xfId="16742"/>
    <cellStyle name="Normal 9 2 3 3 2 13" xfId="16132"/>
    <cellStyle name="Normal 9 2 3 3 2 14" xfId="20135"/>
    <cellStyle name="Normal 9 2 3 3 2 2" xfId="3448"/>
    <cellStyle name="Normal 9 2 3 3 2 2 10" xfId="9822"/>
    <cellStyle name="Normal 9 2 3 3 2 2 10 2" xfId="16808"/>
    <cellStyle name="Normal 9 2 3 3 2 2 11" xfId="16135"/>
    <cellStyle name="Normal 9 2 3 3 2 2 12" xfId="20136"/>
    <cellStyle name="Normal 9 2 3 3 2 2 2" xfId="3449"/>
    <cellStyle name="Normal 9 2 3 3 2 2 2 10" xfId="16136"/>
    <cellStyle name="Normal 9 2 3 3 2 2 2 11" xfId="20137"/>
    <cellStyle name="Normal 9 2 3 3 2 2 2 2" xfId="3450"/>
    <cellStyle name="Normal 9 2 3 3 2 2 2 2 10" xfId="20138"/>
    <cellStyle name="Normal 9 2 3 3 2 2 2 2 2" xfId="3451"/>
    <cellStyle name="Normal 9 2 3 3 2 2 2 2 2 2" xfId="3452"/>
    <cellStyle name="Normal 9 2 3 3 2 2 2 2 2 2 2" xfId="16139"/>
    <cellStyle name="Normal 9 2 3 3 2 2 2 2 2 3" xfId="3453"/>
    <cellStyle name="Normal 9 2 3 3 2 2 2 2 2 3 2" xfId="16140"/>
    <cellStyle name="Normal 9 2 3 3 2 2 2 2 2 4" xfId="10749"/>
    <cellStyle name="Normal 9 2 3 3 2 2 2 2 2 4 2" xfId="17734"/>
    <cellStyle name="Normal 9 2 3 3 2 2 2 2 2 5" xfId="16138"/>
    <cellStyle name="Normal 9 2 3 3 2 2 2 2 3" xfId="3454"/>
    <cellStyle name="Normal 9 2 3 3 2 2 2 2 3 2" xfId="3455"/>
    <cellStyle name="Normal 9 2 3 3 2 2 2 2 3 2 2" xfId="16142"/>
    <cellStyle name="Normal 9 2 3 3 2 2 2 2 3 3" xfId="3456"/>
    <cellStyle name="Normal 9 2 3 3 2 2 2 2 3 3 2" xfId="16143"/>
    <cellStyle name="Normal 9 2 3 3 2 2 2 2 3 4" xfId="11386"/>
    <cellStyle name="Normal 9 2 3 3 2 2 2 2 3 4 2" xfId="18364"/>
    <cellStyle name="Normal 9 2 3 3 2 2 2 2 3 5" xfId="16141"/>
    <cellStyle name="Normal 9 2 3 3 2 2 2 2 4" xfId="3457"/>
    <cellStyle name="Normal 9 2 3 3 2 2 2 2 4 2" xfId="3458"/>
    <cellStyle name="Normal 9 2 3 3 2 2 2 2 4 2 2" xfId="16145"/>
    <cellStyle name="Normal 9 2 3 3 2 2 2 2 4 3" xfId="3459"/>
    <cellStyle name="Normal 9 2 3 3 2 2 2 2 4 3 2" xfId="16146"/>
    <cellStyle name="Normal 9 2 3 3 2 2 2 2 4 4" xfId="12016"/>
    <cellStyle name="Normal 9 2 3 3 2 2 2 2 4 4 2" xfId="18994"/>
    <cellStyle name="Normal 9 2 3 3 2 2 2 2 4 5" xfId="16144"/>
    <cellStyle name="Normal 9 2 3 3 2 2 2 2 5" xfId="3460"/>
    <cellStyle name="Normal 9 2 3 3 2 2 2 2 5 2" xfId="3461"/>
    <cellStyle name="Normal 9 2 3 3 2 2 2 2 5 2 2" xfId="16148"/>
    <cellStyle name="Normal 9 2 3 3 2 2 2 2 5 3" xfId="3462"/>
    <cellStyle name="Normal 9 2 3 3 2 2 2 2 5 3 2" xfId="16149"/>
    <cellStyle name="Normal 9 2 3 3 2 2 2 2 5 4" xfId="12646"/>
    <cellStyle name="Normal 9 2 3 3 2 2 2 2 5 4 2" xfId="19624"/>
    <cellStyle name="Normal 9 2 3 3 2 2 2 2 5 5" xfId="16147"/>
    <cellStyle name="Normal 9 2 3 3 2 2 2 2 6" xfId="3463"/>
    <cellStyle name="Normal 9 2 3 3 2 2 2 2 6 2" xfId="16150"/>
    <cellStyle name="Normal 9 2 3 3 2 2 2 2 7" xfId="3464"/>
    <cellStyle name="Normal 9 2 3 3 2 2 2 2 7 2" xfId="16151"/>
    <cellStyle name="Normal 9 2 3 3 2 2 2 2 8" xfId="10220"/>
    <cellStyle name="Normal 9 2 3 3 2 2 2 2 8 2" xfId="17205"/>
    <cellStyle name="Normal 9 2 3 3 2 2 2 2 9" xfId="16137"/>
    <cellStyle name="Normal 9 2 3 3 2 2 2 3" xfId="3465"/>
    <cellStyle name="Normal 9 2 3 3 2 2 2 3 2" xfId="3466"/>
    <cellStyle name="Normal 9 2 3 3 2 2 2 3 2 2" xfId="16153"/>
    <cellStyle name="Normal 9 2 3 3 2 2 2 3 3" xfId="3467"/>
    <cellStyle name="Normal 9 2 3 3 2 2 2 3 3 2" xfId="16154"/>
    <cellStyle name="Normal 9 2 3 3 2 2 2 3 4" xfId="10484"/>
    <cellStyle name="Normal 9 2 3 3 2 2 2 3 4 2" xfId="17469"/>
    <cellStyle name="Normal 9 2 3 3 2 2 2 3 5" xfId="16152"/>
    <cellStyle name="Normal 9 2 3 3 2 2 2 4" xfId="3468"/>
    <cellStyle name="Normal 9 2 3 3 2 2 2 4 2" xfId="3469"/>
    <cellStyle name="Normal 9 2 3 3 2 2 2 4 2 2" xfId="16156"/>
    <cellStyle name="Normal 9 2 3 3 2 2 2 4 3" xfId="3470"/>
    <cellStyle name="Normal 9 2 3 3 2 2 2 4 3 2" xfId="16157"/>
    <cellStyle name="Normal 9 2 3 3 2 2 2 4 4" xfId="11121"/>
    <cellStyle name="Normal 9 2 3 3 2 2 2 4 4 2" xfId="18099"/>
    <cellStyle name="Normal 9 2 3 3 2 2 2 4 5" xfId="16155"/>
    <cellStyle name="Normal 9 2 3 3 2 2 2 5" xfId="3471"/>
    <cellStyle name="Normal 9 2 3 3 2 2 2 5 2" xfId="3472"/>
    <cellStyle name="Normal 9 2 3 3 2 2 2 5 2 2" xfId="16159"/>
    <cellStyle name="Normal 9 2 3 3 2 2 2 5 3" xfId="3473"/>
    <cellStyle name="Normal 9 2 3 3 2 2 2 5 3 2" xfId="16160"/>
    <cellStyle name="Normal 9 2 3 3 2 2 2 5 4" xfId="11751"/>
    <cellStyle name="Normal 9 2 3 3 2 2 2 5 4 2" xfId="18729"/>
    <cellStyle name="Normal 9 2 3 3 2 2 2 5 5" xfId="16158"/>
    <cellStyle name="Normal 9 2 3 3 2 2 2 6" xfId="3474"/>
    <cellStyle name="Normal 9 2 3 3 2 2 2 6 2" xfId="3475"/>
    <cellStyle name="Normal 9 2 3 3 2 2 2 6 2 2" xfId="16162"/>
    <cellStyle name="Normal 9 2 3 3 2 2 2 6 3" xfId="3476"/>
    <cellStyle name="Normal 9 2 3 3 2 2 2 6 3 2" xfId="16163"/>
    <cellStyle name="Normal 9 2 3 3 2 2 2 6 4" xfId="12381"/>
    <cellStyle name="Normal 9 2 3 3 2 2 2 6 4 2" xfId="19359"/>
    <cellStyle name="Normal 9 2 3 3 2 2 2 6 5" xfId="16161"/>
    <cellStyle name="Normal 9 2 3 3 2 2 2 7" xfId="3477"/>
    <cellStyle name="Normal 9 2 3 3 2 2 2 7 2" xfId="16164"/>
    <cellStyle name="Normal 9 2 3 3 2 2 2 8" xfId="3478"/>
    <cellStyle name="Normal 9 2 3 3 2 2 2 8 2" xfId="16165"/>
    <cellStyle name="Normal 9 2 3 3 2 2 2 9" xfId="9954"/>
    <cellStyle name="Normal 9 2 3 3 2 2 2 9 2" xfId="16940"/>
    <cellStyle name="Normal 9 2 3 3 2 2 3" xfId="3479"/>
    <cellStyle name="Normal 9 2 3 3 2 2 3 10" xfId="20139"/>
    <cellStyle name="Normal 9 2 3 3 2 2 3 2" xfId="3480"/>
    <cellStyle name="Normal 9 2 3 3 2 2 3 2 2" xfId="3481"/>
    <cellStyle name="Normal 9 2 3 3 2 2 3 2 2 2" xfId="16168"/>
    <cellStyle name="Normal 9 2 3 3 2 2 3 2 3" xfId="3482"/>
    <cellStyle name="Normal 9 2 3 3 2 2 3 2 3 2" xfId="16169"/>
    <cellStyle name="Normal 9 2 3 3 2 2 3 2 4" xfId="10617"/>
    <cellStyle name="Normal 9 2 3 3 2 2 3 2 4 2" xfId="17602"/>
    <cellStyle name="Normal 9 2 3 3 2 2 3 2 5" xfId="16167"/>
    <cellStyle name="Normal 9 2 3 3 2 2 3 3" xfId="3483"/>
    <cellStyle name="Normal 9 2 3 3 2 2 3 3 2" xfId="3484"/>
    <cellStyle name="Normal 9 2 3 3 2 2 3 3 2 2" xfId="16171"/>
    <cellStyle name="Normal 9 2 3 3 2 2 3 3 3" xfId="3485"/>
    <cellStyle name="Normal 9 2 3 3 2 2 3 3 3 2" xfId="16172"/>
    <cellStyle name="Normal 9 2 3 3 2 2 3 3 4" xfId="11254"/>
    <cellStyle name="Normal 9 2 3 3 2 2 3 3 4 2" xfId="18232"/>
    <cellStyle name="Normal 9 2 3 3 2 2 3 3 5" xfId="16170"/>
    <cellStyle name="Normal 9 2 3 3 2 2 3 4" xfId="3486"/>
    <cellStyle name="Normal 9 2 3 3 2 2 3 4 2" xfId="3487"/>
    <cellStyle name="Normal 9 2 3 3 2 2 3 4 2 2" xfId="16174"/>
    <cellStyle name="Normal 9 2 3 3 2 2 3 4 3" xfId="3488"/>
    <cellStyle name="Normal 9 2 3 3 2 2 3 4 3 2" xfId="16175"/>
    <cellStyle name="Normal 9 2 3 3 2 2 3 4 4" xfId="11884"/>
    <cellStyle name="Normal 9 2 3 3 2 2 3 4 4 2" xfId="18862"/>
    <cellStyle name="Normal 9 2 3 3 2 2 3 4 5" xfId="16173"/>
    <cellStyle name="Normal 9 2 3 3 2 2 3 5" xfId="3489"/>
    <cellStyle name="Normal 9 2 3 3 2 2 3 5 2" xfId="3490"/>
    <cellStyle name="Normal 9 2 3 3 2 2 3 5 2 2" xfId="16177"/>
    <cellStyle name="Normal 9 2 3 3 2 2 3 5 3" xfId="3491"/>
    <cellStyle name="Normal 9 2 3 3 2 2 3 5 3 2" xfId="16178"/>
    <cellStyle name="Normal 9 2 3 3 2 2 3 5 4" xfId="12514"/>
    <cellStyle name="Normal 9 2 3 3 2 2 3 5 4 2" xfId="19492"/>
    <cellStyle name="Normal 9 2 3 3 2 2 3 5 5" xfId="16176"/>
    <cellStyle name="Normal 9 2 3 3 2 2 3 6" xfId="3492"/>
    <cellStyle name="Normal 9 2 3 3 2 2 3 6 2" xfId="16179"/>
    <cellStyle name="Normal 9 2 3 3 2 2 3 7" xfId="3493"/>
    <cellStyle name="Normal 9 2 3 3 2 2 3 7 2" xfId="16180"/>
    <cellStyle name="Normal 9 2 3 3 2 2 3 8" xfId="10088"/>
    <cellStyle name="Normal 9 2 3 3 2 2 3 8 2" xfId="17073"/>
    <cellStyle name="Normal 9 2 3 3 2 2 3 9" xfId="16166"/>
    <cellStyle name="Normal 9 2 3 3 2 2 4" xfId="3494"/>
    <cellStyle name="Normal 9 2 3 3 2 2 4 2" xfId="3495"/>
    <cellStyle name="Normal 9 2 3 3 2 2 4 2 2" xfId="16182"/>
    <cellStyle name="Normal 9 2 3 3 2 2 4 3" xfId="3496"/>
    <cellStyle name="Normal 9 2 3 3 2 2 4 3 2" xfId="16183"/>
    <cellStyle name="Normal 9 2 3 3 2 2 4 4" xfId="10352"/>
    <cellStyle name="Normal 9 2 3 3 2 2 4 4 2" xfId="17337"/>
    <cellStyle name="Normal 9 2 3 3 2 2 4 5" xfId="16181"/>
    <cellStyle name="Normal 9 2 3 3 2 2 5" xfId="3497"/>
    <cellStyle name="Normal 9 2 3 3 2 2 5 2" xfId="3498"/>
    <cellStyle name="Normal 9 2 3 3 2 2 5 2 2" xfId="16185"/>
    <cellStyle name="Normal 9 2 3 3 2 2 5 3" xfId="3499"/>
    <cellStyle name="Normal 9 2 3 3 2 2 5 3 2" xfId="16186"/>
    <cellStyle name="Normal 9 2 3 3 2 2 5 4" xfId="10989"/>
    <cellStyle name="Normal 9 2 3 3 2 2 5 4 2" xfId="17967"/>
    <cellStyle name="Normal 9 2 3 3 2 2 5 5" xfId="16184"/>
    <cellStyle name="Normal 9 2 3 3 2 2 6" xfId="3500"/>
    <cellStyle name="Normal 9 2 3 3 2 2 6 2" xfId="3501"/>
    <cellStyle name="Normal 9 2 3 3 2 2 6 2 2" xfId="16188"/>
    <cellStyle name="Normal 9 2 3 3 2 2 6 3" xfId="3502"/>
    <cellStyle name="Normal 9 2 3 3 2 2 6 3 2" xfId="16189"/>
    <cellStyle name="Normal 9 2 3 3 2 2 6 4" xfId="11619"/>
    <cellStyle name="Normal 9 2 3 3 2 2 6 4 2" xfId="18597"/>
    <cellStyle name="Normal 9 2 3 3 2 2 6 5" xfId="16187"/>
    <cellStyle name="Normal 9 2 3 3 2 2 7" xfId="3503"/>
    <cellStyle name="Normal 9 2 3 3 2 2 7 2" xfId="3504"/>
    <cellStyle name="Normal 9 2 3 3 2 2 7 2 2" xfId="16191"/>
    <cellStyle name="Normal 9 2 3 3 2 2 7 3" xfId="3505"/>
    <cellStyle name="Normal 9 2 3 3 2 2 7 3 2" xfId="16192"/>
    <cellStyle name="Normal 9 2 3 3 2 2 7 4" xfId="12249"/>
    <cellStyle name="Normal 9 2 3 3 2 2 7 4 2" xfId="19227"/>
    <cellStyle name="Normal 9 2 3 3 2 2 7 5" xfId="16190"/>
    <cellStyle name="Normal 9 2 3 3 2 2 8" xfId="3506"/>
    <cellStyle name="Normal 9 2 3 3 2 2 8 2" xfId="16193"/>
    <cellStyle name="Normal 9 2 3 3 2 2 9" xfId="3507"/>
    <cellStyle name="Normal 9 2 3 3 2 2 9 2" xfId="16194"/>
    <cellStyle name="Normal 9 2 3 3 2 3" xfId="3508"/>
    <cellStyle name="Normal 9 2 3 3 2 3 10" xfId="16195"/>
    <cellStyle name="Normal 9 2 3 3 2 3 11" xfId="20140"/>
    <cellStyle name="Normal 9 2 3 3 2 3 2" xfId="3509"/>
    <cellStyle name="Normal 9 2 3 3 2 3 2 10" xfId="20141"/>
    <cellStyle name="Normal 9 2 3 3 2 3 2 2" xfId="3510"/>
    <cellStyle name="Normal 9 2 3 3 2 3 2 2 2" xfId="3511"/>
    <cellStyle name="Normal 9 2 3 3 2 3 2 2 2 2" xfId="16198"/>
    <cellStyle name="Normal 9 2 3 3 2 3 2 2 3" xfId="3512"/>
    <cellStyle name="Normal 9 2 3 3 2 3 2 2 3 2" xfId="16199"/>
    <cellStyle name="Normal 9 2 3 3 2 3 2 2 4" xfId="10683"/>
    <cellStyle name="Normal 9 2 3 3 2 3 2 2 4 2" xfId="17668"/>
    <cellStyle name="Normal 9 2 3 3 2 3 2 2 5" xfId="16197"/>
    <cellStyle name="Normal 9 2 3 3 2 3 2 3" xfId="3513"/>
    <cellStyle name="Normal 9 2 3 3 2 3 2 3 2" xfId="3514"/>
    <cellStyle name="Normal 9 2 3 3 2 3 2 3 2 2" xfId="16201"/>
    <cellStyle name="Normal 9 2 3 3 2 3 2 3 3" xfId="3515"/>
    <cellStyle name="Normal 9 2 3 3 2 3 2 3 3 2" xfId="16202"/>
    <cellStyle name="Normal 9 2 3 3 2 3 2 3 4" xfId="11320"/>
    <cellStyle name="Normal 9 2 3 3 2 3 2 3 4 2" xfId="18298"/>
    <cellStyle name="Normal 9 2 3 3 2 3 2 3 5" xfId="16200"/>
    <cellStyle name="Normal 9 2 3 3 2 3 2 4" xfId="3516"/>
    <cellStyle name="Normal 9 2 3 3 2 3 2 4 2" xfId="3517"/>
    <cellStyle name="Normal 9 2 3 3 2 3 2 4 2 2" xfId="16204"/>
    <cellStyle name="Normal 9 2 3 3 2 3 2 4 3" xfId="3518"/>
    <cellStyle name="Normal 9 2 3 3 2 3 2 4 3 2" xfId="16205"/>
    <cellStyle name="Normal 9 2 3 3 2 3 2 4 4" xfId="11950"/>
    <cellStyle name="Normal 9 2 3 3 2 3 2 4 4 2" xfId="18928"/>
    <cellStyle name="Normal 9 2 3 3 2 3 2 4 5" xfId="16203"/>
    <cellStyle name="Normal 9 2 3 3 2 3 2 5" xfId="3519"/>
    <cellStyle name="Normal 9 2 3 3 2 3 2 5 2" xfId="3520"/>
    <cellStyle name="Normal 9 2 3 3 2 3 2 5 2 2" xfId="16207"/>
    <cellStyle name="Normal 9 2 3 3 2 3 2 5 3" xfId="3521"/>
    <cellStyle name="Normal 9 2 3 3 2 3 2 5 3 2" xfId="16208"/>
    <cellStyle name="Normal 9 2 3 3 2 3 2 5 4" xfId="12580"/>
    <cellStyle name="Normal 9 2 3 3 2 3 2 5 4 2" xfId="19558"/>
    <cellStyle name="Normal 9 2 3 3 2 3 2 5 5" xfId="16206"/>
    <cellStyle name="Normal 9 2 3 3 2 3 2 6" xfId="3522"/>
    <cellStyle name="Normal 9 2 3 3 2 3 2 6 2" xfId="16209"/>
    <cellStyle name="Normal 9 2 3 3 2 3 2 7" xfId="3523"/>
    <cellStyle name="Normal 9 2 3 3 2 3 2 7 2" xfId="16210"/>
    <cellStyle name="Normal 9 2 3 3 2 3 2 8" xfId="10154"/>
    <cellStyle name="Normal 9 2 3 3 2 3 2 8 2" xfId="17139"/>
    <cellStyle name="Normal 9 2 3 3 2 3 2 9" xfId="16196"/>
    <cellStyle name="Normal 9 2 3 3 2 3 3" xfId="3524"/>
    <cellStyle name="Normal 9 2 3 3 2 3 3 2" xfId="3525"/>
    <cellStyle name="Normal 9 2 3 3 2 3 3 2 2" xfId="16212"/>
    <cellStyle name="Normal 9 2 3 3 2 3 3 3" xfId="3526"/>
    <cellStyle name="Normal 9 2 3 3 2 3 3 3 2" xfId="16213"/>
    <cellStyle name="Normal 9 2 3 3 2 3 3 4" xfId="10418"/>
    <cellStyle name="Normal 9 2 3 3 2 3 3 4 2" xfId="17403"/>
    <cellStyle name="Normal 9 2 3 3 2 3 3 5" xfId="16211"/>
    <cellStyle name="Normal 9 2 3 3 2 3 4" xfId="3527"/>
    <cellStyle name="Normal 9 2 3 3 2 3 4 2" xfId="3528"/>
    <cellStyle name="Normal 9 2 3 3 2 3 4 2 2" xfId="16215"/>
    <cellStyle name="Normal 9 2 3 3 2 3 4 3" xfId="3529"/>
    <cellStyle name="Normal 9 2 3 3 2 3 4 3 2" xfId="16216"/>
    <cellStyle name="Normal 9 2 3 3 2 3 4 4" xfId="11055"/>
    <cellStyle name="Normal 9 2 3 3 2 3 4 4 2" xfId="18033"/>
    <cellStyle name="Normal 9 2 3 3 2 3 4 5" xfId="16214"/>
    <cellStyle name="Normal 9 2 3 3 2 3 5" xfId="3530"/>
    <cellStyle name="Normal 9 2 3 3 2 3 5 2" xfId="3531"/>
    <cellStyle name="Normal 9 2 3 3 2 3 5 2 2" xfId="16218"/>
    <cellStyle name="Normal 9 2 3 3 2 3 5 3" xfId="3532"/>
    <cellStyle name="Normal 9 2 3 3 2 3 5 3 2" xfId="16219"/>
    <cellStyle name="Normal 9 2 3 3 2 3 5 4" xfId="11685"/>
    <cellStyle name="Normal 9 2 3 3 2 3 5 4 2" xfId="18663"/>
    <cellStyle name="Normal 9 2 3 3 2 3 5 5" xfId="16217"/>
    <cellStyle name="Normal 9 2 3 3 2 3 6" xfId="3533"/>
    <cellStyle name="Normal 9 2 3 3 2 3 6 2" xfId="3534"/>
    <cellStyle name="Normal 9 2 3 3 2 3 6 2 2" xfId="16221"/>
    <cellStyle name="Normal 9 2 3 3 2 3 6 3" xfId="3535"/>
    <cellStyle name="Normal 9 2 3 3 2 3 6 3 2" xfId="16222"/>
    <cellStyle name="Normal 9 2 3 3 2 3 6 4" xfId="12315"/>
    <cellStyle name="Normal 9 2 3 3 2 3 6 4 2" xfId="19293"/>
    <cellStyle name="Normal 9 2 3 3 2 3 6 5" xfId="16220"/>
    <cellStyle name="Normal 9 2 3 3 2 3 7" xfId="3536"/>
    <cellStyle name="Normal 9 2 3 3 2 3 7 2" xfId="16223"/>
    <cellStyle name="Normal 9 2 3 3 2 3 8" xfId="3537"/>
    <cellStyle name="Normal 9 2 3 3 2 3 8 2" xfId="16224"/>
    <cellStyle name="Normal 9 2 3 3 2 3 9" xfId="9888"/>
    <cellStyle name="Normal 9 2 3 3 2 3 9 2" xfId="16874"/>
    <cellStyle name="Normal 9 2 3 3 2 4" xfId="3538"/>
    <cellStyle name="Normal 9 2 3 3 2 4 10" xfId="20142"/>
    <cellStyle name="Normal 9 2 3 3 2 4 2" xfId="3539"/>
    <cellStyle name="Normal 9 2 3 3 2 4 2 2" xfId="3540"/>
    <cellStyle name="Normal 9 2 3 3 2 4 2 2 2" xfId="16227"/>
    <cellStyle name="Normal 9 2 3 3 2 4 2 3" xfId="3541"/>
    <cellStyle name="Normal 9 2 3 3 2 4 2 3 2" xfId="16228"/>
    <cellStyle name="Normal 9 2 3 3 2 4 2 4" xfId="10551"/>
    <cellStyle name="Normal 9 2 3 3 2 4 2 4 2" xfId="17536"/>
    <cellStyle name="Normal 9 2 3 3 2 4 2 5" xfId="16226"/>
    <cellStyle name="Normal 9 2 3 3 2 4 3" xfId="3542"/>
    <cellStyle name="Normal 9 2 3 3 2 4 3 2" xfId="3543"/>
    <cellStyle name="Normal 9 2 3 3 2 4 3 2 2" xfId="16230"/>
    <cellStyle name="Normal 9 2 3 3 2 4 3 3" xfId="3544"/>
    <cellStyle name="Normal 9 2 3 3 2 4 3 3 2" xfId="16231"/>
    <cellStyle name="Normal 9 2 3 3 2 4 3 4" xfId="11188"/>
    <cellStyle name="Normal 9 2 3 3 2 4 3 4 2" xfId="18166"/>
    <cellStyle name="Normal 9 2 3 3 2 4 3 5" xfId="16229"/>
    <cellStyle name="Normal 9 2 3 3 2 4 4" xfId="3545"/>
    <cellStyle name="Normal 9 2 3 3 2 4 4 2" xfId="3546"/>
    <cellStyle name="Normal 9 2 3 3 2 4 4 2 2" xfId="16233"/>
    <cellStyle name="Normal 9 2 3 3 2 4 4 3" xfId="3547"/>
    <cellStyle name="Normal 9 2 3 3 2 4 4 3 2" xfId="16234"/>
    <cellStyle name="Normal 9 2 3 3 2 4 4 4" xfId="11818"/>
    <cellStyle name="Normal 9 2 3 3 2 4 4 4 2" xfId="18796"/>
    <cellStyle name="Normal 9 2 3 3 2 4 4 5" xfId="16232"/>
    <cellStyle name="Normal 9 2 3 3 2 4 5" xfId="3548"/>
    <cellStyle name="Normal 9 2 3 3 2 4 5 2" xfId="3549"/>
    <cellStyle name="Normal 9 2 3 3 2 4 5 2 2" xfId="16236"/>
    <cellStyle name="Normal 9 2 3 3 2 4 5 3" xfId="3550"/>
    <cellStyle name="Normal 9 2 3 3 2 4 5 3 2" xfId="16237"/>
    <cellStyle name="Normal 9 2 3 3 2 4 5 4" xfId="12448"/>
    <cellStyle name="Normal 9 2 3 3 2 4 5 4 2" xfId="19426"/>
    <cellStyle name="Normal 9 2 3 3 2 4 5 5" xfId="16235"/>
    <cellStyle name="Normal 9 2 3 3 2 4 6" xfId="3551"/>
    <cellStyle name="Normal 9 2 3 3 2 4 6 2" xfId="16238"/>
    <cellStyle name="Normal 9 2 3 3 2 4 7" xfId="3552"/>
    <cellStyle name="Normal 9 2 3 3 2 4 7 2" xfId="16239"/>
    <cellStyle name="Normal 9 2 3 3 2 4 8" xfId="10022"/>
    <cellStyle name="Normal 9 2 3 3 2 4 8 2" xfId="17007"/>
    <cellStyle name="Normal 9 2 3 3 2 4 9" xfId="16225"/>
    <cellStyle name="Normal 9 2 3 3 2 5" xfId="3553"/>
    <cellStyle name="Normal 9 2 3 3 2 5 2" xfId="3554"/>
    <cellStyle name="Normal 9 2 3 3 2 5 2 2" xfId="3555"/>
    <cellStyle name="Normal 9 2 3 3 2 5 2 2 2" xfId="16242"/>
    <cellStyle name="Normal 9 2 3 3 2 5 2 3" xfId="3556"/>
    <cellStyle name="Normal 9 2 3 3 2 5 2 3 2" xfId="16243"/>
    <cellStyle name="Normal 9 2 3 3 2 5 2 4" xfId="11454"/>
    <cellStyle name="Normal 9 2 3 3 2 5 2 4 2" xfId="18432"/>
    <cellStyle name="Normal 9 2 3 3 2 5 2 5" xfId="16241"/>
    <cellStyle name="Normal 9 2 3 3 2 5 3" xfId="3557"/>
    <cellStyle name="Normal 9 2 3 3 2 5 3 2" xfId="3558"/>
    <cellStyle name="Normal 9 2 3 3 2 5 3 2 2" xfId="16245"/>
    <cellStyle name="Normal 9 2 3 3 2 5 3 3" xfId="3559"/>
    <cellStyle name="Normal 9 2 3 3 2 5 3 3 2" xfId="16246"/>
    <cellStyle name="Normal 9 2 3 3 2 5 3 4" xfId="12084"/>
    <cellStyle name="Normal 9 2 3 3 2 5 3 4 2" xfId="19062"/>
    <cellStyle name="Normal 9 2 3 3 2 5 3 5" xfId="16244"/>
    <cellStyle name="Normal 9 2 3 3 2 5 4" xfId="3560"/>
    <cellStyle name="Normal 9 2 3 3 2 5 4 2" xfId="3561"/>
    <cellStyle name="Normal 9 2 3 3 2 5 4 2 2" xfId="16248"/>
    <cellStyle name="Normal 9 2 3 3 2 5 4 3" xfId="3562"/>
    <cellStyle name="Normal 9 2 3 3 2 5 4 3 2" xfId="16249"/>
    <cellStyle name="Normal 9 2 3 3 2 5 4 4" xfId="12717"/>
    <cellStyle name="Normal 9 2 3 3 2 5 4 4 2" xfId="19692"/>
    <cellStyle name="Normal 9 2 3 3 2 5 4 5" xfId="16247"/>
    <cellStyle name="Normal 9 2 3 3 2 5 5" xfId="3563"/>
    <cellStyle name="Normal 9 2 3 3 2 5 5 2" xfId="16250"/>
    <cellStyle name="Normal 9 2 3 3 2 5 6" xfId="3564"/>
    <cellStyle name="Normal 9 2 3 3 2 5 6 2" xfId="16251"/>
    <cellStyle name="Normal 9 2 3 3 2 5 7" xfId="10820"/>
    <cellStyle name="Normal 9 2 3 3 2 5 7 2" xfId="17802"/>
    <cellStyle name="Normal 9 2 3 3 2 5 8" xfId="16240"/>
    <cellStyle name="Normal 9 2 3 3 2 5 9" xfId="20143"/>
    <cellStyle name="Normal 9 2 3 3 2 6" xfId="3565"/>
    <cellStyle name="Normal 9 2 3 3 2 6 2" xfId="3566"/>
    <cellStyle name="Normal 9 2 3 3 2 6 2 2" xfId="3567"/>
    <cellStyle name="Normal 9 2 3 3 2 6 2 2 2" xfId="16254"/>
    <cellStyle name="Normal 9 2 3 3 2 6 2 3" xfId="3568"/>
    <cellStyle name="Normal 9 2 3 3 2 6 2 3 2" xfId="16255"/>
    <cellStyle name="Normal 9 2 3 3 2 6 2 4" xfId="12818"/>
    <cellStyle name="Normal 9 2 3 3 2 6 2 4 2" xfId="19793"/>
    <cellStyle name="Normal 9 2 3 3 2 6 2 5" xfId="16253"/>
    <cellStyle name="Normal 9 2 3 3 2 6 3" xfId="3569"/>
    <cellStyle name="Normal 9 2 3 3 2 6 3 2" xfId="16256"/>
    <cellStyle name="Normal 9 2 3 3 2 6 4" xfId="3570"/>
    <cellStyle name="Normal 9 2 3 3 2 6 4 2" xfId="16257"/>
    <cellStyle name="Normal 9 2 3 3 2 6 5" xfId="10286"/>
    <cellStyle name="Normal 9 2 3 3 2 6 5 2" xfId="17271"/>
    <cellStyle name="Normal 9 2 3 3 2 6 6" xfId="16252"/>
    <cellStyle name="Normal 9 2 3 3 2 6 7" xfId="20144"/>
    <cellStyle name="Normal 9 2 3 3 2 7" xfId="3571"/>
    <cellStyle name="Normal 9 2 3 3 2 7 2" xfId="3572"/>
    <cellStyle name="Normal 9 2 3 3 2 7 2 2" xfId="16259"/>
    <cellStyle name="Normal 9 2 3 3 2 7 3" xfId="3573"/>
    <cellStyle name="Normal 9 2 3 3 2 7 3 2" xfId="16260"/>
    <cellStyle name="Normal 9 2 3 3 2 7 4" xfId="10923"/>
    <cellStyle name="Normal 9 2 3 3 2 7 4 2" xfId="17901"/>
    <cellStyle name="Normal 9 2 3 3 2 7 5" xfId="16258"/>
    <cellStyle name="Normal 9 2 3 3 2 8" xfId="3574"/>
    <cellStyle name="Normal 9 2 3 3 2 8 2" xfId="3575"/>
    <cellStyle name="Normal 9 2 3 3 2 8 2 2" xfId="16262"/>
    <cellStyle name="Normal 9 2 3 3 2 8 3" xfId="3576"/>
    <cellStyle name="Normal 9 2 3 3 2 8 3 2" xfId="16263"/>
    <cellStyle name="Normal 9 2 3 3 2 8 4" xfId="11553"/>
    <cellStyle name="Normal 9 2 3 3 2 8 4 2" xfId="18531"/>
    <cellStyle name="Normal 9 2 3 3 2 8 5" xfId="16261"/>
    <cellStyle name="Normal 9 2 3 3 2 9" xfId="3577"/>
    <cellStyle name="Normal 9 2 3 3 2 9 2" xfId="3578"/>
    <cellStyle name="Normal 9 2 3 3 2 9 2 2" xfId="16265"/>
    <cellStyle name="Normal 9 2 3 3 2 9 3" xfId="3579"/>
    <cellStyle name="Normal 9 2 3 3 2 9 3 2" xfId="16266"/>
    <cellStyle name="Normal 9 2 3 3 2 9 4" xfId="12183"/>
    <cellStyle name="Normal 9 2 3 3 2 9 4 2" xfId="19161"/>
    <cellStyle name="Normal 9 2 3 3 2 9 5" xfId="16264"/>
    <cellStyle name="Normal 9 2 3 3 3" xfId="3580"/>
    <cellStyle name="Normal 9 2 3 3 3 10" xfId="3581"/>
    <cellStyle name="Normal 9 2 3 3 3 10 2" xfId="16268"/>
    <cellStyle name="Normal 9 2 3 3 3 11" xfId="9789"/>
    <cellStyle name="Normal 9 2 3 3 3 11 2" xfId="16775"/>
    <cellStyle name="Normal 9 2 3 3 3 12" xfId="16267"/>
    <cellStyle name="Normal 9 2 3 3 3 13" xfId="20145"/>
    <cellStyle name="Normal 9 2 3 3 3 2" xfId="3582"/>
    <cellStyle name="Normal 9 2 3 3 3 2 10" xfId="16269"/>
    <cellStyle name="Normal 9 2 3 3 3 2 11" xfId="20146"/>
    <cellStyle name="Normal 9 2 3 3 3 2 2" xfId="3583"/>
    <cellStyle name="Normal 9 2 3 3 3 2 2 10" xfId="20147"/>
    <cellStyle name="Normal 9 2 3 3 3 2 2 2" xfId="3584"/>
    <cellStyle name="Normal 9 2 3 3 3 2 2 2 2" xfId="3585"/>
    <cellStyle name="Normal 9 2 3 3 3 2 2 2 2 2" xfId="16272"/>
    <cellStyle name="Normal 9 2 3 3 3 2 2 2 3" xfId="3586"/>
    <cellStyle name="Normal 9 2 3 3 3 2 2 2 3 2" xfId="16273"/>
    <cellStyle name="Normal 9 2 3 3 3 2 2 2 4" xfId="10716"/>
    <cellStyle name="Normal 9 2 3 3 3 2 2 2 4 2" xfId="17701"/>
    <cellStyle name="Normal 9 2 3 3 3 2 2 2 5" xfId="16271"/>
    <cellStyle name="Normal 9 2 3 3 3 2 2 3" xfId="3587"/>
    <cellStyle name="Normal 9 2 3 3 3 2 2 3 2" xfId="3588"/>
    <cellStyle name="Normal 9 2 3 3 3 2 2 3 2 2" xfId="16275"/>
    <cellStyle name="Normal 9 2 3 3 3 2 2 3 3" xfId="3589"/>
    <cellStyle name="Normal 9 2 3 3 3 2 2 3 3 2" xfId="16276"/>
    <cellStyle name="Normal 9 2 3 3 3 2 2 3 4" xfId="11353"/>
    <cellStyle name="Normal 9 2 3 3 3 2 2 3 4 2" xfId="18331"/>
    <cellStyle name="Normal 9 2 3 3 3 2 2 3 5" xfId="16274"/>
    <cellStyle name="Normal 9 2 3 3 3 2 2 4" xfId="3590"/>
    <cellStyle name="Normal 9 2 3 3 3 2 2 4 2" xfId="3591"/>
    <cellStyle name="Normal 9 2 3 3 3 2 2 4 2 2" xfId="16278"/>
    <cellStyle name="Normal 9 2 3 3 3 2 2 4 3" xfId="3592"/>
    <cellStyle name="Normal 9 2 3 3 3 2 2 4 3 2" xfId="16279"/>
    <cellStyle name="Normal 9 2 3 3 3 2 2 4 4" xfId="11983"/>
    <cellStyle name="Normal 9 2 3 3 3 2 2 4 4 2" xfId="18961"/>
    <cellStyle name="Normal 9 2 3 3 3 2 2 4 5" xfId="16277"/>
    <cellStyle name="Normal 9 2 3 3 3 2 2 5" xfId="3593"/>
    <cellStyle name="Normal 9 2 3 3 3 2 2 5 2" xfId="3594"/>
    <cellStyle name="Normal 9 2 3 3 3 2 2 5 2 2" xfId="16281"/>
    <cellStyle name="Normal 9 2 3 3 3 2 2 5 3" xfId="3595"/>
    <cellStyle name="Normal 9 2 3 3 3 2 2 5 3 2" xfId="16282"/>
    <cellStyle name="Normal 9 2 3 3 3 2 2 5 4" xfId="12613"/>
    <cellStyle name="Normal 9 2 3 3 3 2 2 5 4 2" xfId="19591"/>
    <cellStyle name="Normal 9 2 3 3 3 2 2 5 5" xfId="16280"/>
    <cellStyle name="Normal 9 2 3 3 3 2 2 6" xfId="3596"/>
    <cellStyle name="Normal 9 2 3 3 3 2 2 6 2" xfId="16283"/>
    <cellStyle name="Normal 9 2 3 3 3 2 2 7" xfId="3597"/>
    <cellStyle name="Normal 9 2 3 3 3 2 2 7 2" xfId="16284"/>
    <cellStyle name="Normal 9 2 3 3 3 2 2 8" xfId="10187"/>
    <cellStyle name="Normal 9 2 3 3 3 2 2 8 2" xfId="17172"/>
    <cellStyle name="Normal 9 2 3 3 3 2 2 9" xfId="16270"/>
    <cellStyle name="Normal 9 2 3 3 3 2 3" xfId="3598"/>
    <cellStyle name="Normal 9 2 3 3 3 2 3 2" xfId="3599"/>
    <cellStyle name="Normal 9 2 3 3 3 2 3 2 2" xfId="16286"/>
    <cellStyle name="Normal 9 2 3 3 3 2 3 3" xfId="3600"/>
    <cellStyle name="Normal 9 2 3 3 3 2 3 3 2" xfId="16287"/>
    <cellStyle name="Normal 9 2 3 3 3 2 3 4" xfId="10451"/>
    <cellStyle name="Normal 9 2 3 3 3 2 3 4 2" xfId="17436"/>
    <cellStyle name="Normal 9 2 3 3 3 2 3 5" xfId="16285"/>
    <cellStyle name="Normal 9 2 3 3 3 2 4" xfId="3601"/>
    <cellStyle name="Normal 9 2 3 3 3 2 4 2" xfId="3602"/>
    <cellStyle name="Normal 9 2 3 3 3 2 4 2 2" xfId="16289"/>
    <cellStyle name="Normal 9 2 3 3 3 2 4 3" xfId="3603"/>
    <cellStyle name="Normal 9 2 3 3 3 2 4 3 2" xfId="16290"/>
    <cellStyle name="Normal 9 2 3 3 3 2 4 4" xfId="11088"/>
    <cellStyle name="Normal 9 2 3 3 3 2 4 4 2" xfId="18066"/>
    <cellStyle name="Normal 9 2 3 3 3 2 4 5" xfId="16288"/>
    <cellStyle name="Normal 9 2 3 3 3 2 5" xfId="3604"/>
    <cellStyle name="Normal 9 2 3 3 3 2 5 2" xfId="3605"/>
    <cellStyle name="Normal 9 2 3 3 3 2 5 2 2" xfId="16292"/>
    <cellStyle name="Normal 9 2 3 3 3 2 5 3" xfId="3606"/>
    <cellStyle name="Normal 9 2 3 3 3 2 5 3 2" xfId="16293"/>
    <cellStyle name="Normal 9 2 3 3 3 2 5 4" xfId="11718"/>
    <cellStyle name="Normal 9 2 3 3 3 2 5 4 2" xfId="18696"/>
    <cellStyle name="Normal 9 2 3 3 3 2 5 5" xfId="16291"/>
    <cellStyle name="Normal 9 2 3 3 3 2 6" xfId="3607"/>
    <cellStyle name="Normal 9 2 3 3 3 2 6 2" xfId="3608"/>
    <cellStyle name="Normal 9 2 3 3 3 2 6 2 2" xfId="16295"/>
    <cellStyle name="Normal 9 2 3 3 3 2 6 3" xfId="3609"/>
    <cellStyle name="Normal 9 2 3 3 3 2 6 3 2" xfId="16296"/>
    <cellStyle name="Normal 9 2 3 3 3 2 6 4" xfId="12348"/>
    <cellStyle name="Normal 9 2 3 3 3 2 6 4 2" xfId="19326"/>
    <cellStyle name="Normal 9 2 3 3 3 2 6 5" xfId="16294"/>
    <cellStyle name="Normal 9 2 3 3 3 2 7" xfId="3610"/>
    <cellStyle name="Normal 9 2 3 3 3 2 7 2" xfId="16297"/>
    <cellStyle name="Normal 9 2 3 3 3 2 8" xfId="3611"/>
    <cellStyle name="Normal 9 2 3 3 3 2 8 2" xfId="16298"/>
    <cellStyle name="Normal 9 2 3 3 3 2 9" xfId="9921"/>
    <cellStyle name="Normal 9 2 3 3 3 2 9 2" xfId="16907"/>
    <cellStyle name="Normal 9 2 3 3 3 3" xfId="3612"/>
    <cellStyle name="Normal 9 2 3 3 3 3 10" xfId="20148"/>
    <cellStyle name="Normal 9 2 3 3 3 3 2" xfId="3613"/>
    <cellStyle name="Normal 9 2 3 3 3 3 2 2" xfId="3614"/>
    <cellStyle name="Normal 9 2 3 3 3 3 2 2 2" xfId="16301"/>
    <cellStyle name="Normal 9 2 3 3 3 3 2 3" xfId="3615"/>
    <cellStyle name="Normal 9 2 3 3 3 3 2 3 2" xfId="16302"/>
    <cellStyle name="Normal 9 2 3 3 3 3 2 4" xfId="10584"/>
    <cellStyle name="Normal 9 2 3 3 3 3 2 4 2" xfId="17569"/>
    <cellStyle name="Normal 9 2 3 3 3 3 2 5" xfId="16300"/>
    <cellStyle name="Normal 9 2 3 3 3 3 3" xfId="3616"/>
    <cellStyle name="Normal 9 2 3 3 3 3 3 2" xfId="3617"/>
    <cellStyle name="Normal 9 2 3 3 3 3 3 2 2" xfId="16304"/>
    <cellStyle name="Normal 9 2 3 3 3 3 3 3" xfId="3618"/>
    <cellStyle name="Normal 9 2 3 3 3 3 3 3 2" xfId="16305"/>
    <cellStyle name="Normal 9 2 3 3 3 3 3 4" xfId="11221"/>
    <cellStyle name="Normal 9 2 3 3 3 3 3 4 2" xfId="18199"/>
    <cellStyle name="Normal 9 2 3 3 3 3 3 5" xfId="16303"/>
    <cellStyle name="Normal 9 2 3 3 3 3 4" xfId="3619"/>
    <cellStyle name="Normal 9 2 3 3 3 3 4 2" xfId="3620"/>
    <cellStyle name="Normal 9 2 3 3 3 3 4 2 2" xfId="16307"/>
    <cellStyle name="Normal 9 2 3 3 3 3 4 3" xfId="3621"/>
    <cellStyle name="Normal 9 2 3 3 3 3 4 3 2" xfId="16308"/>
    <cellStyle name="Normal 9 2 3 3 3 3 4 4" xfId="11851"/>
    <cellStyle name="Normal 9 2 3 3 3 3 4 4 2" xfId="18829"/>
    <cellStyle name="Normal 9 2 3 3 3 3 4 5" xfId="16306"/>
    <cellStyle name="Normal 9 2 3 3 3 3 5" xfId="3622"/>
    <cellStyle name="Normal 9 2 3 3 3 3 5 2" xfId="3623"/>
    <cellStyle name="Normal 9 2 3 3 3 3 5 2 2" xfId="16310"/>
    <cellStyle name="Normal 9 2 3 3 3 3 5 3" xfId="3624"/>
    <cellStyle name="Normal 9 2 3 3 3 3 5 3 2" xfId="16311"/>
    <cellStyle name="Normal 9 2 3 3 3 3 5 4" xfId="12481"/>
    <cellStyle name="Normal 9 2 3 3 3 3 5 4 2" xfId="19459"/>
    <cellStyle name="Normal 9 2 3 3 3 3 5 5" xfId="16309"/>
    <cellStyle name="Normal 9 2 3 3 3 3 6" xfId="3625"/>
    <cellStyle name="Normal 9 2 3 3 3 3 6 2" xfId="16312"/>
    <cellStyle name="Normal 9 2 3 3 3 3 7" xfId="3626"/>
    <cellStyle name="Normal 9 2 3 3 3 3 7 2" xfId="16313"/>
    <cellStyle name="Normal 9 2 3 3 3 3 8" xfId="10055"/>
    <cellStyle name="Normal 9 2 3 3 3 3 8 2" xfId="17040"/>
    <cellStyle name="Normal 9 2 3 3 3 3 9" xfId="16299"/>
    <cellStyle name="Normal 9 2 3 3 3 4" xfId="3627"/>
    <cellStyle name="Normal 9 2 3 3 3 4 2" xfId="3628"/>
    <cellStyle name="Normal 9 2 3 3 3 4 2 2" xfId="3629"/>
    <cellStyle name="Normal 9 2 3 3 3 4 2 2 2" xfId="16316"/>
    <cellStyle name="Normal 9 2 3 3 3 4 2 3" xfId="3630"/>
    <cellStyle name="Normal 9 2 3 3 3 4 2 3 2" xfId="16317"/>
    <cellStyle name="Normal 9 2 3 3 3 4 2 4" xfId="11455"/>
    <cellStyle name="Normal 9 2 3 3 3 4 2 4 2" xfId="18433"/>
    <cellStyle name="Normal 9 2 3 3 3 4 2 5" xfId="16315"/>
    <cellStyle name="Normal 9 2 3 3 3 4 3" xfId="3631"/>
    <cellStyle name="Normal 9 2 3 3 3 4 3 2" xfId="3632"/>
    <cellStyle name="Normal 9 2 3 3 3 4 3 2 2" xfId="16319"/>
    <cellStyle name="Normal 9 2 3 3 3 4 3 3" xfId="3633"/>
    <cellStyle name="Normal 9 2 3 3 3 4 3 3 2" xfId="16320"/>
    <cellStyle name="Normal 9 2 3 3 3 4 3 4" xfId="12085"/>
    <cellStyle name="Normal 9 2 3 3 3 4 3 4 2" xfId="19063"/>
    <cellStyle name="Normal 9 2 3 3 3 4 3 5" xfId="16318"/>
    <cellStyle name="Normal 9 2 3 3 3 4 4" xfId="3634"/>
    <cellStyle name="Normal 9 2 3 3 3 4 4 2" xfId="3635"/>
    <cellStyle name="Normal 9 2 3 3 3 4 4 2 2" xfId="16322"/>
    <cellStyle name="Normal 9 2 3 3 3 4 4 3" xfId="3636"/>
    <cellStyle name="Normal 9 2 3 3 3 4 4 3 2" xfId="16323"/>
    <cellStyle name="Normal 9 2 3 3 3 4 4 4" xfId="12718"/>
    <cellStyle name="Normal 9 2 3 3 3 4 4 4 2" xfId="19693"/>
    <cellStyle name="Normal 9 2 3 3 3 4 4 5" xfId="16321"/>
    <cellStyle name="Normal 9 2 3 3 3 4 5" xfId="3637"/>
    <cellStyle name="Normal 9 2 3 3 3 4 5 2" xfId="16324"/>
    <cellStyle name="Normal 9 2 3 3 3 4 6" xfId="3638"/>
    <cellStyle name="Normal 9 2 3 3 3 4 6 2" xfId="16325"/>
    <cellStyle name="Normal 9 2 3 3 3 4 7" xfId="10821"/>
    <cellStyle name="Normal 9 2 3 3 3 4 7 2" xfId="17803"/>
    <cellStyle name="Normal 9 2 3 3 3 4 8" xfId="16314"/>
    <cellStyle name="Normal 9 2 3 3 3 4 9" xfId="20149"/>
    <cellStyle name="Normal 9 2 3 3 3 5" xfId="3639"/>
    <cellStyle name="Normal 9 2 3 3 3 5 2" xfId="3640"/>
    <cellStyle name="Normal 9 2 3 3 3 5 2 2" xfId="3641"/>
    <cellStyle name="Normal 9 2 3 3 3 5 2 2 2" xfId="16328"/>
    <cellStyle name="Normal 9 2 3 3 3 5 2 3" xfId="3642"/>
    <cellStyle name="Normal 9 2 3 3 3 5 2 3 2" xfId="16329"/>
    <cellStyle name="Normal 9 2 3 3 3 5 2 4" xfId="12819"/>
    <cellStyle name="Normal 9 2 3 3 3 5 2 4 2" xfId="19794"/>
    <cellStyle name="Normal 9 2 3 3 3 5 2 5" xfId="16327"/>
    <cellStyle name="Normal 9 2 3 3 3 5 3" xfId="3643"/>
    <cellStyle name="Normal 9 2 3 3 3 5 3 2" xfId="16330"/>
    <cellStyle name="Normal 9 2 3 3 3 5 4" xfId="3644"/>
    <cellStyle name="Normal 9 2 3 3 3 5 4 2" xfId="16331"/>
    <cellStyle name="Normal 9 2 3 3 3 5 5" xfId="10319"/>
    <cellStyle name="Normal 9 2 3 3 3 5 5 2" xfId="17304"/>
    <cellStyle name="Normal 9 2 3 3 3 5 6" xfId="16326"/>
    <cellStyle name="Normal 9 2 3 3 3 5 7" xfId="20150"/>
    <cellStyle name="Normal 9 2 3 3 3 6" xfId="3645"/>
    <cellStyle name="Normal 9 2 3 3 3 6 2" xfId="3646"/>
    <cellStyle name="Normal 9 2 3 3 3 6 2 2" xfId="16333"/>
    <cellStyle name="Normal 9 2 3 3 3 6 3" xfId="3647"/>
    <cellStyle name="Normal 9 2 3 3 3 6 3 2" xfId="16334"/>
    <cellStyle name="Normal 9 2 3 3 3 6 4" xfId="10956"/>
    <cellStyle name="Normal 9 2 3 3 3 6 4 2" xfId="17934"/>
    <cellStyle name="Normal 9 2 3 3 3 6 5" xfId="16332"/>
    <cellStyle name="Normal 9 2 3 3 3 7" xfId="3648"/>
    <cellStyle name="Normal 9 2 3 3 3 7 2" xfId="3649"/>
    <cellStyle name="Normal 9 2 3 3 3 7 2 2" xfId="16336"/>
    <cellStyle name="Normal 9 2 3 3 3 7 3" xfId="3650"/>
    <cellStyle name="Normal 9 2 3 3 3 7 3 2" xfId="16337"/>
    <cellStyle name="Normal 9 2 3 3 3 7 4" xfId="11586"/>
    <cellStyle name="Normal 9 2 3 3 3 7 4 2" xfId="18564"/>
    <cellStyle name="Normal 9 2 3 3 3 7 5" xfId="16335"/>
    <cellStyle name="Normal 9 2 3 3 3 8" xfId="3651"/>
    <cellStyle name="Normal 9 2 3 3 3 8 2" xfId="3652"/>
    <cellStyle name="Normal 9 2 3 3 3 8 2 2" xfId="16339"/>
    <cellStyle name="Normal 9 2 3 3 3 8 3" xfId="3653"/>
    <cellStyle name="Normal 9 2 3 3 3 8 3 2" xfId="16340"/>
    <cellStyle name="Normal 9 2 3 3 3 8 4" xfId="12216"/>
    <cellStyle name="Normal 9 2 3 3 3 8 4 2" xfId="19194"/>
    <cellStyle name="Normal 9 2 3 3 3 8 5" xfId="16338"/>
    <cellStyle name="Normal 9 2 3 3 3 9" xfId="3654"/>
    <cellStyle name="Normal 9 2 3 3 3 9 2" xfId="16341"/>
    <cellStyle name="Normal 9 2 3 3 4" xfId="3655"/>
    <cellStyle name="Normal 9 2 3 3 4 10" xfId="16342"/>
    <cellStyle name="Normal 9 2 3 3 4 11" xfId="20151"/>
    <cellStyle name="Normal 9 2 3 3 4 2" xfId="3656"/>
    <cellStyle name="Normal 9 2 3 3 4 2 10" xfId="20152"/>
    <cellStyle name="Normal 9 2 3 3 4 2 2" xfId="3657"/>
    <cellStyle name="Normal 9 2 3 3 4 2 2 2" xfId="3658"/>
    <cellStyle name="Normal 9 2 3 3 4 2 2 2 2" xfId="16345"/>
    <cellStyle name="Normal 9 2 3 3 4 2 2 3" xfId="3659"/>
    <cellStyle name="Normal 9 2 3 3 4 2 2 3 2" xfId="16346"/>
    <cellStyle name="Normal 9 2 3 3 4 2 2 4" xfId="10650"/>
    <cellStyle name="Normal 9 2 3 3 4 2 2 4 2" xfId="17635"/>
    <cellStyle name="Normal 9 2 3 3 4 2 2 5" xfId="16344"/>
    <cellStyle name="Normal 9 2 3 3 4 2 3" xfId="3660"/>
    <cellStyle name="Normal 9 2 3 3 4 2 3 2" xfId="3661"/>
    <cellStyle name="Normal 9 2 3 3 4 2 3 2 2" xfId="16348"/>
    <cellStyle name="Normal 9 2 3 3 4 2 3 3" xfId="3662"/>
    <cellStyle name="Normal 9 2 3 3 4 2 3 3 2" xfId="16349"/>
    <cellStyle name="Normal 9 2 3 3 4 2 3 4" xfId="11287"/>
    <cellStyle name="Normal 9 2 3 3 4 2 3 4 2" xfId="18265"/>
    <cellStyle name="Normal 9 2 3 3 4 2 3 5" xfId="16347"/>
    <cellStyle name="Normal 9 2 3 3 4 2 4" xfId="3663"/>
    <cellStyle name="Normal 9 2 3 3 4 2 4 2" xfId="3664"/>
    <cellStyle name="Normal 9 2 3 3 4 2 4 2 2" xfId="16351"/>
    <cellStyle name="Normal 9 2 3 3 4 2 4 3" xfId="3665"/>
    <cellStyle name="Normal 9 2 3 3 4 2 4 3 2" xfId="16352"/>
    <cellStyle name="Normal 9 2 3 3 4 2 4 4" xfId="11917"/>
    <cellStyle name="Normal 9 2 3 3 4 2 4 4 2" xfId="18895"/>
    <cellStyle name="Normal 9 2 3 3 4 2 4 5" xfId="16350"/>
    <cellStyle name="Normal 9 2 3 3 4 2 5" xfId="3666"/>
    <cellStyle name="Normal 9 2 3 3 4 2 5 2" xfId="3667"/>
    <cellStyle name="Normal 9 2 3 3 4 2 5 2 2" xfId="16354"/>
    <cellStyle name="Normal 9 2 3 3 4 2 5 3" xfId="3668"/>
    <cellStyle name="Normal 9 2 3 3 4 2 5 3 2" xfId="16355"/>
    <cellStyle name="Normal 9 2 3 3 4 2 5 4" xfId="12547"/>
    <cellStyle name="Normal 9 2 3 3 4 2 5 4 2" xfId="19525"/>
    <cellStyle name="Normal 9 2 3 3 4 2 5 5" xfId="16353"/>
    <cellStyle name="Normal 9 2 3 3 4 2 6" xfId="3669"/>
    <cellStyle name="Normal 9 2 3 3 4 2 6 2" xfId="16356"/>
    <cellStyle name="Normal 9 2 3 3 4 2 7" xfId="3670"/>
    <cellStyle name="Normal 9 2 3 3 4 2 7 2" xfId="16357"/>
    <cellStyle name="Normal 9 2 3 3 4 2 8" xfId="10121"/>
    <cellStyle name="Normal 9 2 3 3 4 2 8 2" xfId="17106"/>
    <cellStyle name="Normal 9 2 3 3 4 2 9" xfId="16343"/>
    <cellStyle name="Normal 9 2 3 3 4 3" xfId="3671"/>
    <cellStyle name="Normal 9 2 3 3 4 3 2" xfId="3672"/>
    <cellStyle name="Normal 9 2 3 3 4 3 2 2" xfId="16359"/>
    <cellStyle name="Normal 9 2 3 3 4 3 3" xfId="3673"/>
    <cellStyle name="Normal 9 2 3 3 4 3 3 2" xfId="16360"/>
    <cellStyle name="Normal 9 2 3 3 4 3 4" xfId="10385"/>
    <cellStyle name="Normal 9 2 3 3 4 3 4 2" xfId="17370"/>
    <cellStyle name="Normal 9 2 3 3 4 3 5" xfId="16358"/>
    <cellStyle name="Normal 9 2 3 3 4 4" xfId="3674"/>
    <cellStyle name="Normal 9 2 3 3 4 4 2" xfId="3675"/>
    <cellStyle name="Normal 9 2 3 3 4 4 2 2" xfId="16362"/>
    <cellStyle name="Normal 9 2 3 3 4 4 3" xfId="3676"/>
    <cellStyle name="Normal 9 2 3 3 4 4 3 2" xfId="16363"/>
    <cellStyle name="Normal 9 2 3 3 4 4 4" xfId="11022"/>
    <cellStyle name="Normal 9 2 3 3 4 4 4 2" xfId="18000"/>
    <cellStyle name="Normal 9 2 3 3 4 4 5" xfId="16361"/>
    <cellStyle name="Normal 9 2 3 3 4 5" xfId="3677"/>
    <cellStyle name="Normal 9 2 3 3 4 5 2" xfId="3678"/>
    <cellStyle name="Normal 9 2 3 3 4 5 2 2" xfId="16365"/>
    <cellStyle name="Normal 9 2 3 3 4 5 3" xfId="3679"/>
    <cellStyle name="Normal 9 2 3 3 4 5 3 2" xfId="16366"/>
    <cellStyle name="Normal 9 2 3 3 4 5 4" xfId="11652"/>
    <cellStyle name="Normal 9 2 3 3 4 5 4 2" xfId="18630"/>
    <cellStyle name="Normal 9 2 3 3 4 5 5" xfId="16364"/>
    <cellStyle name="Normal 9 2 3 3 4 6" xfId="3680"/>
    <cellStyle name="Normal 9 2 3 3 4 6 2" xfId="3681"/>
    <cellStyle name="Normal 9 2 3 3 4 6 2 2" xfId="16368"/>
    <cellStyle name="Normal 9 2 3 3 4 6 3" xfId="3682"/>
    <cellStyle name="Normal 9 2 3 3 4 6 3 2" xfId="16369"/>
    <cellStyle name="Normal 9 2 3 3 4 6 4" xfId="12282"/>
    <cellStyle name="Normal 9 2 3 3 4 6 4 2" xfId="19260"/>
    <cellStyle name="Normal 9 2 3 3 4 6 5" xfId="16367"/>
    <cellStyle name="Normal 9 2 3 3 4 7" xfId="3683"/>
    <cellStyle name="Normal 9 2 3 3 4 7 2" xfId="16370"/>
    <cellStyle name="Normal 9 2 3 3 4 8" xfId="3684"/>
    <cellStyle name="Normal 9 2 3 3 4 8 2" xfId="16371"/>
    <cellStyle name="Normal 9 2 3 3 4 9" xfId="9855"/>
    <cellStyle name="Normal 9 2 3 3 4 9 2" xfId="16841"/>
    <cellStyle name="Normal 9 2 3 3 5" xfId="3685"/>
    <cellStyle name="Normal 9 2 3 3 5 10" xfId="20153"/>
    <cellStyle name="Normal 9 2 3 3 5 2" xfId="3686"/>
    <cellStyle name="Normal 9 2 3 3 5 2 2" xfId="3687"/>
    <cellStyle name="Normal 9 2 3 3 5 2 2 2" xfId="16374"/>
    <cellStyle name="Normal 9 2 3 3 5 2 3" xfId="3688"/>
    <cellStyle name="Normal 9 2 3 3 5 2 3 2" xfId="16375"/>
    <cellStyle name="Normal 9 2 3 3 5 2 4" xfId="10518"/>
    <cellStyle name="Normal 9 2 3 3 5 2 4 2" xfId="17503"/>
    <cellStyle name="Normal 9 2 3 3 5 2 5" xfId="16373"/>
    <cellStyle name="Normal 9 2 3 3 5 3" xfId="3689"/>
    <cellStyle name="Normal 9 2 3 3 5 3 2" xfId="3690"/>
    <cellStyle name="Normal 9 2 3 3 5 3 2 2" xfId="16377"/>
    <cellStyle name="Normal 9 2 3 3 5 3 3" xfId="3691"/>
    <cellStyle name="Normal 9 2 3 3 5 3 3 2" xfId="16378"/>
    <cellStyle name="Normal 9 2 3 3 5 3 4" xfId="11155"/>
    <cellStyle name="Normal 9 2 3 3 5 3 4 2" xfId="18133"/>
    <cellStyle name="Normal 9 2 3 3 5 3 5" xfId="16376"/>
    <cellStyle name="Normal 9 2 3 3 5 4" xfId="3692"/>
    <cellStyle name="Normal 9 2 3 3 5 4 2" xfId="3693"/>
    <cellStyle name="Normal 9 2 3 3 5 4 2 2" xfId="16380"/>
    <cellStyle name="Normal 9 2 3 3 5 4 3" xfId="3694"/>
    <cellStyle name="Normal 9 2 3 3 5 4 3 2" xfId="16381"/>
    <cellStyle name="Normal 9 2 3 3 5 4 4" xfId="11785"/>
    <cellStyle name="Normal 9 2 3 3 5 4 4 2" xfId="18763"/>
    <cellStyle name="Normal 9 2 3 3 5 4 5" xfId="16379"/>
    <cellStyle name="Normal 9 2 3 3 5 5" xfId="3695"/>
    <cellStyle name="Normal 9 2 3 3 5 5 2" xfId="3696"/>
    <cellStyle name="Normal 9 2 3 3 5 5 2 2" xfId="16383"/>
    <cellStyle name="Normal 9 2 3 3 5 5 3" xfId="3697"/>
    <cellStyle name="Normal 9 2 3 3 5 5 3 2" xfId="16384"/>
    <cellStyle name="Normal 9 2 3 3 5 5 4" xfId="12415"/>
    <cellStyle name="Normal 9 2 3 3 5 5 4 2" xfId="19393"/>
    <cellStyle name="Normal 9 2 3 3 5 5 5" xfId="16382"/>
    <cellStyle name="Normal 9 2 3 3 5 6" xfId="3698"/>
    <cellStyle name="Normal 9 2 3 3 5 6 2" xfId="16385"/>
    <cellStyle name="Normal 9 2 3 3 5 7" xfId="3699"/>
    <cellStyle name="Normal 9 2 3 3 5 7 2" xfId="16386"/>
    <cellStyle name="Normal 9 2 3 3 5 8" xfId="9989"/>
    <cellStyle name="Normal 9 2 3 3 5 8 2" xfId="16974"/>
    <cellStyle name="Normal 9 2 3 3 5 9" xfId="16372"/>
    <cellStyle name="Normal 9 2 3 3 6" xfId="3700"/>
    <cellStyle name="Normal 9 2 3 3 6 2" xfId="3701"/>
    <cellStyle name="Normal 9 2 3 3 6 2 2" xfId="3702"/>
    <cellStyle name="Normal 9 2 3 3 6 2 2 2" xfId="16389"/>
    <cellStyle name="Normal 9 2 3 3 6 2 3" xfId="3703"/>
    <cellStyle name="Normal 9 2 3 3 6 2 3 2" xfId="16390"/>
    <cellStyle name="Normal 9 2 3 3 6 2 4" xfId="11419"/>
    <cellStyle name="Normal 9 2 3 3 6 2 4 2" xfId="18397"/>
    <cellStyle name="Normal 9 2 3 3 6 2 5" xfId="16388"/>
    <cellStyle name="Normal 9 2 3 3 6 3" xfId="3704"/>
    <cellStyle name="Normal 9 2 3 3 6 3 2" xfId="3705"/>
    <cellStyle name="Normal 9 2 3 3 6 3 2 2" xfId="16392"/>
    <cellStyle name="Normal 9 2 3 3 6 3 3" xfId="3706"/>
    <cellStyle name="Normal 9 2 3 3 6 3 3 2" xfId="16393"/>
    <cellStyle name="Normal 9 2 3 3 6 3 4" xfId="12049"/>
    <cellStyle name="Normal 9 2 3 3 6 3 4 2" xfId="19027"/>
    <cellStyle name="Normal 9 2 3 3 6 3 5" xfId="16391"/>
    <cellStyle name="Normal 9 2 3 3 6 4" xfId="3707"/>
    <cellStyle name="Normal 9 2 3 3 6 4 2" xfId="3708"/>
    <cellStyle name="Normal 9 2 3 3 6 4 2 2" xfId="16395"/>
    <cellStyle name="Normal 9 2 3 3 6 4 3" xfId="3709"/>
    <cellStyle name="Normal 9 2 3 3 6 4 3 2" xfId="16396"/>
    <cellStyle name="Normal 9 2 3 3 6 4 4" xfId="12679"/>
    <cellStyle name="Normal 9 2 3 3 6 4 4 2" xfId="19657"/>
    <cellStyle name="Normal 9 2 3 3 6 4 5" xfId="16394"/>
    <cellStyle name="Normal 9 2 3 3 6 5" xfId="3710"/>
    <cellStyle name="Normal 9 2 3 3 6 5 2" xfId="16397"/>
    <cellStyle name="Normal 9 2 3 3 6 6" xfId="3711"/>
    <cellStyle name="Normal 9 2 3 3 6 6 2" xfId="16398"/>
    <cellStyle name="Normal 9 2 3 3 6 7" xfId="10782"/>
    <cellStyle name="Normal 9 2 3 3 6 7 2" xfId="17767"/>
    <cellStyle name="Normal 9 2 3 3 6 8" xfId="16387"/>
    <cellStyle name="Normal 9 2 3 3 6 9" xfId="20154"/>
    <cellStyle name="Normal 9 2 3 3 7" xfId="3712"/>
    <cellStyle name="Normal 9 2 3 3 7 2" xfId="3713"/>
    <cellStyle name="Normal 9 2 3 3 7 2 2" xfId="3714"/>
    <cellStyle name="Normal 9 2 3 3 7 2 2 2" xfId="16401"/>
    <cellStyle name="Normal 9 2 3 3 7 2 3" xfId="3715"/>
    <cellStyle name="Normal 9 2 3 3 7 2 3 2" xfId="16402"/>
    <cellStyle name="Normal 9 2 3 3 7 2 4" xfId="12783"/>
    <cellStyle name="Normal 9 2 3 3 7 2 4 2" xfId="19758"/>
    <cellStyle name="Normal 9 2 3 3 7 2 5" xfId="16400"/>
    <cellStyle name="Normal 9 2 3 3 7 3" xfId="3716"/>
    <cellStyle name="Normal 9 2 3 3 7 3 2" xfId="16403"/>
    <cellStyle name="Normal 9 2 3 3 7 4" xfId="3717"/>
    <cellStyle name="Normal 9 2 3 3 7 4 2" xfId="16404"/>
    <cellStyle name="Normal 9 2 3 3 7 5" xfId="10253"/>
    <cellStyle name="Normal 9 2 3 3 7 5 2" xfId="17238"/>
    <cellStyle name="Normal 9 2 3 3 7 6" xfId="16399"/>
    <cellStyle name="Normal 9 2 3 3 7 7" xfId="20155"/>
    <cellStyle name="Normal 9 2 3 3 8" xfId="3718"/>
    <cellStyle name="Normal 9 2 3 3 8 2" xfId="3719"/>
    <cellStyle name="Normal 9 2 3 3 8 2 2" xfId="16406"/>
    <cellStyle name="Normal 9 2 3 3 8 3" xfId="3720"/>
    <cellStyle name="Normal 9 2 3 3 8 3 2" xfId="16407"/>
    <cellStyle name="Normal 9 2 3 3 8 4" xfId="10890"/>
    <cellStyle name="Normal 9 2 3 3 8 4 2" xfId="17868"/>
    <cellStyle name="Normal 9 2 3 3 8 5" xfId="16405"/>
    <cellStyle name="Normal 9 2 3 3 9" xfId="3721"/>
    <cellStyle name="Normal 9 2 3 3 9 2" xfId="3722"/>
    <cellStyle name="Normal 9 2 3 3 9 2 2" xfId="16409"/>
    <cellStyle name="Normal 9 2 3 3 9 3" xfId="3723"/>
    <cellStyle name="Normal 9 2 3 3 9 3 2" xfId="16410"/>
    <cellStyle name="Normal 9 2 3 3 9 4" xfId="11520"/>
    <cellStyle name="Normal 9 2 3 3 9 4 2" xfId="18498"/>
    <cellStyle name="Normal 9 2 3 3 9 5" xfId="16408"/>
    <cellStyle name="Normal 9 2 3 4" xfId="3724"/>
    <cellStyle name="Normal 9 2 3 4 10" xfId="3725"/>
    <cellStyle name="Normal 9 2 3 4 10 2" xfId="16412"/>
    <cellStyle name="Normal 9 2 3 4 11" xfId="3726"/>
    <cellStyle name="Normal 9 2 3 4 11 2" xfId="16413"/>
    <cellStyle name="Normal 9 2 3 4 12" xfId="9738"/>
    <cellStyle name="Normal 9 2 3 4 12 2" xfId="16725"/>
    <cellStyle name="Normal 9 2 3 4 13" xfId="16411"/>
    <cellStyle name="Normal 9 2 3 4 14" xfId="20156"/>
    <cellStyle name="Normal 9 2 3 4 2" xfId="3727"/>
    <cellStyle name="Normal 9 2 3 4 2 10" xfId="9805"/>
    <cellStyle name="Normal 9 2 3 4 2 10 2" xfId="16791"/>
    <cellStyle name="Normal 9 2 3 4 2 11" xfId="16414"/>
    <cellStyle name="Normal 9 2 3 4 2 12" xfId="20157"/>
    <cellStyle name="Normal 9 2 3 4 2 2" xfId="3728"/>
    <cellStyle name="Normal 9 2 3 4 2 2 10" xfId="16415"/>
    <cellStyle name="Normal 9 2 3 4 2 2 11" xfId="20158"/>
    <cellStyle name="Normal 9 2 3 4 2 2 2" xfId="3729"/>
    <cellStyle name="Normal 9 2 3 4 2 2 2 10" xfId="20159"/>
    <cellStyle name="Normal 9 2 3 4 2 2 2 2" xfId="3730"/>
    <cellStyle name="Normal 9 2 3 4 2 2 2 2 2" xfId="3731"/>
    <cellStyle name="Normal 9 2 3 4 2 2 2 2 2 2" xfId="16418"/>
    <cellStyle name="Normal 9 2 3 4 2 2 2 2 3" xfId="3732"/>
    <cellStyle name="Normal 9 2 3 4 2 2 2 2 3 2" xfId="16419"/>
    <cellStyle name="Normal 9 2 3 4 2 2 2 2 4" xfId="10732"/>
    <cellStyle name="Normal 9 2 3 4 2 2 2 2 4 2" xfId="17717"/>
    <cellStyle name="Normal 9 2 3 4 2 2 2 2 5" xfId="16417"/>
    <cellStyle name="Normal 9 2 3 4 2 2 2 3" xfId="3733"/>
    <cellStyle name="Normal 9 2 3 4 2 2 2 3 2" xfId="3734"/>
    <cellStyle name="Normal 9 2 3 4 2 2 2 3 2 2" xfId="16421"/>
    <cellStyle name="Normal 9 2 3 4 2 2 2 3 3" xfId="3735"/>
    <cellStyle name="Normal 9 2 3 4 2 2 2 3 3 2" xfId="16422"/>
    <cellStyle name="Normal 9 2 3 4 2 2 2 3 4" xfId="11369"/>
    <cellStyle name="Normal 9 2 3 4 2 2 2 3 4 2" xfId="18347"/>
    <cellStyle name="Normal 9 2 3 4 2 2 2 3 5" xfId="16420"/>
    <cellStyle name="Normal 9 2 3 4 2 2 2 4" xfId="3736"/>
    <cellStyle name="Normal 9 2 3 4 2 2 2 4 2" xfId="3737"/>
    <cellStyle name="Normal 9 2 3 4 2 2 2 4 2 2" xfId="16424"/>
    <cellStyle name="Normal 9 2 3 4 2 2 2 4 3" xfId="3738"/>
    <cellStyle name="Normal 9 2 3 4 2 2 2 4 3 2" xfId="16425"/>
    <cellStyle name="Normal 9 2 3 4 2 2 2 4 4" xfId="11999"/>
    <cellStyle name="Normal 9 2 3 4 2 2 2 4 4 2" xfId="18977"/>
    <cellStyle name="Normal 9 2 3 4 2 2 2 4 5" xfId="16423"/>
    <cellStyle name="Normal 9 2 3 4 2 2 2 5" xfId="3739"/>
    <cellStyle name="Normal 9 2 3 4 2 2 2 5 2" xfId="3740"/>
    <cellStyle name="Normal 9 2 3 4 2 2 2 5 2 2" xfId="16427"/>
    <cellStyle name="Normal 9 2 3 4 2 2 2 5 3" xfId="3741"/>
    <cellStyle name="Normal 9 2 3 4 2 2 2 5 3 2" xfId="16428"/>
    <cellStyle name="Normal 9 2 3 4 2 2 2 5 4" xfId="12629"/>
    <cellStyle name="Normal 9 2 3 4 2 2 2 5 4 2" xfId="19607"/>
    <cellStyle name="Normal 9 2 3 4 2 2 2 5 5" xfId="16426"/>
    <cellStyle name="Normal 9 2 3 4 2 2 2 6" xfId="3742"/>
    <cellStyle name="Normal 9 2 3 4 2 2 2 6 2" xfId="16429"/>
    <cellStyle name="Normal 9 2 3 4 2 2 2 7" xfId="3743"/>
    <cellStyle name="Normal 9 2 3 4 2 2 2 7 2" xfId="16430"/>
    <cellStyle name="Normal 9 2 3 4 2 2 2 8" xfId="10203"/>
    <cellStyle name="Normal 9 2 3 4 2 2 2 8 2" xfId="17188"/>
    <cellStyle name="Normal 9 2 3 4 2 2 2 9" xfId="16416"/>
    <cellStyle name="Normal 9 2 3 4 2 2 3" xfId="3744"/>
    <cellStyle name="Normal 9 2 3 4 2 2 3 2" xfId="3745"/>
    <cellStyle name="Normal 9 2 3 4 2 2 3 2 2" xfId="16432"/>
    <cellStyle name="Normal 9 2 3 4 2 2 3 3" xfId="3746"/>
    <cellStyle name="Normal 9 2 3 4 2 2 3 3 2" xfId="16433"/>
    <cellStyle name="Normal 9 2 3 4 2 2 3 4" xfId="10467"/>
    <cellStyle name="Normal 9 2 3 4 2 2 3 4 2" xfId="17452"/>
    <cellStyle name="Normal 9 2 3 4 2 2 3 5" xfId="16431"/>
    <cellStyle name="Normal 9 2 3 4 2 2 4" xfId="3747"/>
    <cellStyle name="Normal 9 2 3 4 2 2 4 2" xfId="3748"/>
    <cellStyle name="Normal 9 2 3 4 2 2 4 2 2" xfId="16435"/>
    <cellStyle name="Normal 9 2 3 4 2 2 4 3" xfId="3749"/>
    <cellStyle name="Normal 9 2 3 4 2 2 4 3 2" xfId="16436"/>
    <cellStyle name="Normal 9 2 3 4 2 2 4 4" xfId="11104"/>
    <cellStyle name="Normal 9 2 3 4 2 2 4 4 2" xfId="18082"/>
    <cellStyle name="Normal 9 2 3 4 2 2 4 5" xfId="16434"/>
    <cellStyle name="Normal 9 2 3 4 2 2 5" xfId="3750"/>
    <cellStyle name="Normal 9 2 3 4 2 2 5 2" xfId="3751"/>
    <cellStyle name="Normal 9 2 3 4 2 2 5 2 2" xfId="16438"/>
    <cellStyle name="Normal 9 2 3 4 2 2 5 3" xfId="3752"/>
    <cellStyle name="Normal 9 2 3 4 2 2 5 3 2" xfId="16439"/>
    <cellStyle name="Normal 9 2 3 4 2 2 5 4" xfId="11734"/>
    <cellStyle name="Normal 9 2 3 4 2 2 5 4 2" xfId="18712"/>
    <cellStyle name="Normal 9 2 3 4 2 2 5 5" xfId="16437"/>
    <cellStyle name="Normal 9 2 3 4 2 2 6" xfId="3753"/>
    <cellStyle name="Normal 9 2 3 4 2 2 6 2" xfId="3754"/>
    <cellStyle name="Normal 9 2 3 4 2 2 6 2 2" xfId="16441"/>
    <cellStyle name="Normal 9 2 3 4 2 2 6 3" xfId="3755"/>
    <cellStyle name="Normal 9 2 3 4 2 2 6 3 2" xfId="16442"/>
    <cellStyle name="Normal 9 2 3 4 2 2 6 4" xfId="12364"/>
    <cellStyle name="Normal 9 2 3 4 2 2 6 4 2" xfId="19342"/>
    <cellStyle name="Normal 9 2 3 4 2 2 6 5" xfId="16440"/>
    <cellStyle name="Normal 9 2 3 4 2 2 7" xfId="3756"/>
    <cellStyle name="Normal 9 2 3 4 2 2 7 2" xfId="16443"/>
    <cellStyle name="Normal 9 2 3 4 2 2 8" xfId="3757"/>
    <cellStyle name="Normal 9 2 3 4 2 2 8 2" xfId="16444"/>
    <cellStyle name="Normal 9 2 3 4 2 2 9" xfId="9937"/>
    <cellStyle name="Normal 9 2 3 4 2 2 9 2" xfId="16923"/>
    <cellStyle name="Normal 9 2 3 4 2 3" xfId="3758"/>
    <cellStyle name="Normal 9 2 3 4 2 3 10" xfId="20160"/>
    <cellStyle name="Normal 9 2 3 4 2 3 2" xfId="3759"/>
    <cellStyle name="Normal 9 2 3 4 2 3 2 2" xfId="3760"/>
    <cellStyle name="Normal 9 2 3 4 2 3 2 2 2" xfId="16447"/>
    <cellStyle name="Normal 9 2 3 4 2 3 2 3" xfId="3761"/>
    <cellStyle name="Normal 9 2 3 4 2 3 2 3 2" xfId="16448"/>
    <cellStyle name="Normal 9 2 3 4 2 3 2 4" xfId="10600"/>
    <cellStyle name="Normal 9 2 3 4 2 3 2 4 2" xfId="17585"/>
    <cellStyle name="Normal 9 2 3 4 2 3 2 5" xfId="16446"/>
    <cellStyle name="Normal 9 2 3 4 2 3 3" xfId="3762"/>
    <cellStyle name="Normal 9 2 3 4 2 3 3 2" xfId="3763"/>
    <cellStyle name="Normal 9 2 3 4 2 3 3 2 2" xfId="16450"/>
    <cellStyle name="Normal 9 2 3 4 2 3 3 3" xfId="3764"/>
    <cellStyle name="Normal 9 2 3 4 2 3 3 3 2" xfId="16451"/>
    <cellStyle name="Normal 9 2 3 4 2 3 3 4" xfId="11237"/>
    <cellStyle name="Normal 9 2 3 4 2 3 3 4 2" xfId="18215"/>
    <cellStyle name="Normal 9 2 3 4 2 3 3 5" xfId="16449"/>
    <cellStyle name="Normal 9 2 3 4 2 3 4" xfId="3765"/>
    <cellStyle name="Normal 9 2 3 4 2 3 4 2" xfId="3766"/>
    <cellStyle name="Normal 9 2 3 4 2 3 4 2 2" xfId="16453"/>
    <cellStyle name="Normal 9 2 3 4 2 3 4 3" xfId="3767"/>
    <cellStyle name="Normal 9 2 3 4 2 3 4 3 2" xfId="16454"/>
    <cellStyle name="Normal 9 2 3 4 2 3 4 4" xfId="11867"/>
    <cellStyle name="Normal 9 2 3 4 2 3 4 4 2" xfId="18845"/>
    <cellStyle name="Normal 9 2 3 4 2 3 4 5" xfId="16452"/>
    <cellStyle name="Normal 9 2 3 4 2 3 5" xfId="3768"/>
    <cellStyle name="Normal 9 2 3 4 2 3 5 2" xfId="3769"/>
    <cellStyle name="Normal 9 2 3 4 2 3 5 2 2" xfId="16456"/>
    <cellStyle name="Normal 9 2 3 4 2 3 5 3" xfId="3770"/>
    <cellStyle name="Normal 9 2 3 4 2 3 5 3 2" xfId="16457"/>
    <cellStyle name="Normal 9 2 3 4 2 3 5 4" xfId="12497"/>
    <cellStyle name="Normal 9 2 3 4 2 3 5 4 2" xfId="19475"/>
    <cellStyle name="Normal 9 2 3 4 2 3 5 5" xfId="16455"/>
    <cellStyle name="Normal 9 2 3 4 2 3 6" xfId="3771"/>
    <cellStyle name="Normal 9 2 3 4 2 3 6 2" xfId="16458"/>
    <cellStyle name="Normal 9 2 3 4 2 3 7" xfId="3772"/>
    <cellStyle name="Normal 9 2 3 4 2 3 7 2" xfId="16459"/>
    <cellStyle name="Normal 9 2 3 4 2 3 8" xfId="10071"/>
    <cellStyle name="Normal 9 2 3 4 2 3 8 2" xfId="17056"/>
    <cellStyle name="Normal 9 2 3 4 2 3 9" xfId="16445"/>
    <cellStyle name="Normal 9 2 3 4 2 4" xfId="3773"/>
    <cellStyle name="Normal 9 2 3 4 2 4 2" xfId="3774"/>
    <cellStyle name="Normal 9 2 3 4 2 4 2 2" xfId="16461"/>
    <cellStyle name="Normal 9 2 3 4 2 4 3" xfId="3775"/>
    <cellStyle name="Normal 9 2 3 4 2 4 3 2" xfId="16462"/>
    <cellStyle name="Normal 9 2 3 4 2 4 4" xfId="10335"/>
    <cellStyle name="Normal 9 2 3 4 2 4 4 2" xfId="17320"/>
    <cellStyle name="Normal 9 2 3 4 2 4 5" xfId="16460"/>
    <cellStyle name="Normal 9 2 3 4 2 5" xfId="3776"/>
    <cellStyle name="Normal 9 2 3 4 2 5 2" xfId="3777"/>
    <cellStyle name="Normal 9 2 3 4 2 5 2 2" xfId="16464"/>
    <cellStyle name="Normal 9 2 3 4 2 5 3" xfId="3778"/>
    <cellStyle name="Normal 9 2 3 4 2 5 3 2" xfId="16465"/>
    <cellStyle name="Normal 9 2 3 4 2 5 4" xfId="10972"/>
    <cellStyle name="Normal 9 2 3 4 2 5 4 2" xfId="17950"/>
    <cellStyle name="Normal 9 2 3 4 2 5 5" xfId="16463"/>
    <cellStyle name="Normal 9 2 3 4 2 6" xfId="3779"/>
    <cellStyle name="Normal 9 2 3 4 2 6 2" xfId="3780"/>
    <cellStyle name="Normal 9 2 3 4 2 6 2 2" xfId="16467"/>
    <cellStyle name="Normal 9 2 3 4 2 6 3" xfId="3781"/>
    <cellStyle name="Normal 9 2 3 4 2 6 3 2" xfId="16468"/>
    <cellStyle name="Normal 9 2 3 4 2 6 4" xfId="11602"/>
    <cellStyle name="Normal 9 2 3 4 2 6 4 2" xfId="18580"/>
    <cellStyle name="Normal 9 2 3 4 2 6 5" xfId="16466"/>
    <cellStyle name="Normal 9 2 3 4 2 7" xfId="3782"/>
    <cellStyle name="Normal 9 2 3 4 2 7 2" xfId="3783"/>
    <cellStyle name="Normal 9 2 3 4 2 7 2 2" xfId="16470"/>
    <cellStyle name="Normal 9 2 3 4 2 7 3" xfId="3784"/>
    <cellStyle name="Normal 9 2 3 4 2 7 3 2" xfId="16471"/>
    <cellStyle name="Normal 9 2 3 4 2 7 4" xfId="12232"/>
    <cellStyle name="Normal 9 2 3 4 2 7 4 2" xfId="19210"/>
    <cellStyle name="Normal 9 2 3 4 2 7 5" xfId="16469"/>
    <cellStyle name="Normal 9 2 3 4 2 8" xfId="3785"/>
    <cellStyle name="Normal 9 2 3 4 2 8 2" xfId="16472"/>
    <cellStyle name="Normal 9 2 3 4 2 9" xfId="3786"/>
    <cellStyle name="Normal 9 2 3 4 2 9 2" xfId="16473"/>
    <cellStyle name="Normal 9 2 3 4 3" xfId="3787"/>
    <cellStyle name="Normal 9 2 3 4 3 10" xfId="16474"/>
    <cellStyle name="Normal 9 2 3 4 3 11" xfId="20161"/>
    <cellStyle name="Normal 9 2 3 4 3 2" xfId="3788"/>
    <cellStyle name="Normal 9 2 3 4 3 2 10" xfId="20162"/>
    <cellStyle name="Normal 9 2 3 4 3 2 2" xfId="3789"/>
    <cellStyle name="Normal 9 2 3 4 3 2 2 2" xfId="3790"/>
    <cellStyle name="Normal 9 2 3 4 3 2 2 2 2" xfId="16477"/>
    <cellStyle name="Normal 9 2 3 4 3 2 2 3" xfId="3791"/>
    <cellStyle name="Normal 9 2 3 4 3 2 2 3 2" xfId="16478"/>
    <cellStyle name="Normal 9 2 3 4 3 2 2 4" xfId="10666"/>
    <cellStyle name="Normal 9 2 3 4 3 2 2 4 2" xfId="17651"/>
    <cellStyle name="Normal 9 2 3 4 3 2 2 5" xfId="16476"/>
    <cellStyle name="Normal 9 2 3 4 3 2 3" xfId="3792"/>
    <cellStyle name="Normal 9 2 3 4 3 2 3 2" xfId="3793"/>
    <cellStyle name="Normal 9 2 3 4 3 2 3 2 2" xfId="16480"/>
    <cellStyle name="Normal 9 2 3 4 3 2 3 3" xfId="3794"/>
    <cellStyle name="Normal 9 2 3 4 3 2 3 3 2" xfId="16481"/>
    <cellStyle name="Normal 9 2 3 4 3 2 3 4" xfId="11303"/>
    <cellStyle name="Normal 9 2 3 4 3 2 3 4 2" xfId="18281"/>
    <cellStyle name="Normal 9 2 3 4 3 2 3 5" xfId="16479"/>
    <cellStyle name="Normal 9 2 3 4 3 2 4" xfId="3795"/>
    <cellStyle name="Normal 9 2 3 4 3 2 4 2" xfId="3796"/>
    <cellStyle name="Normal 9 2 3 4 3 2 4 2 2" xfId="16483"/>
    <cellStyle name="Normal 9 2 3 4 3 2 4 3" xfId="3797"/>
    <cellStyle name="Normal 9 2 3 4 3 2 4 3 2" xfId="16484"/>
    <cellStyle name="Normal 9 2 3 4 3 2 4 4" xfId="11933"/>
    <cellStyle name="Normal 9 2 3 4 3 2 4 4 2" xfId="18911"/>
    <cellStyle name="Normal 9 2 3 4 3 2 4 5" xfId="16482"/>
    <cellStyle name="Normal 9 2 3 4 3 2 5" xfId="3798"/>
    <cellStyle name="Normal 9 2 3 4 3 2 5 2" xfId="3799"/>
    <cellStyle name="Normal 9 2 3 4 3 2 5 2 2" xfId="16486"/>
    <cellStyle name="Normal 9 2 3 4 3 2 5 3" xfId="3800"/>
    <cellStyle name="Normal 9 2 3 4 3 2 5 3 2" xfId="16487"/>
    <cellStyle name="Normal 9 2 3 4 3 2 5 4" xfId="12563"/>
    <cellStyle name="Normal 9 2 3 4 3 2 5 4 2" xfId="19541"/>
    <cellStyle name="Normal 9 2 3 4 3 2 5 5" xfId="16485"/>
    <cellStyle name="Normal 9 2 3 4 3 2 6" xfId="3801"/>
    <cellStyle name="Normal 9 2 3 4 3 2 6 2" xfId="16488"/>
    <cellStyle name="Normal 9 2 3 4 3 2 7" xfId="3802"/>
    <cellStyle name="Normal 9 2 3 4 3 2 7 2" xfId="16489"/>
    <cellStyle name="Normal 9 2 3 4 3 2 8" xfId="10137"/>
    <cellStyle name="Normal 9 2 3 4 3 2 8 2" xfId="17122"/>
    <cellStyle name="Normal 9 2 3 4 3 2 9" xfId="16475"/>
    <cellStyle name="Normal 9 2 3 4 3 3" xfId="3803"/>
    <cellStyle name="Normal 9 2 3 4 3 3 2" xfId="3804"/>
    <cellStyle name="Normal 9 2 3 4 3 3 2 2" xfId="16491"/>
    <cellStyle name="Normal 9 2 3 4 3 3 3" xfId="3805"/>
    <cellStyle name="Normal 9 2 3 4 3 3 3 2" xfId="16492"/>
    <cellStyle name="Normal 9 2 3 4 3 3 4" xfId="10401"/>
    <cellStyle name="Normal 9 2 3 4 3 3 4 2" xfId="17386"/>
    <cellStyle name="Normal 9 2 3 4 3 3 5" xfId="16490"/>
    <cellStyle name="Normal 9 2 3 4 3 4" xfId="3806"/>
    <cellStyle name="Normal 9 2 3 4 3 4 2" xfId="3807"/>
    <cellStyle name="Normal 9 2 3 4 3 4 2 2" xfId="16494"/>
    <cellStyle name="Normal 9 2 3 4 3 4 3" xfId="3808"/>
    <cellStyle name="Normal 9 2 3 4 3 4 3 2" xfId="16495"/>
    <cellStyle name="Normal 9 2 3 4 3 4 4" xfId="11038"/>
    <cellStyle name="Normal 9 2 3 4 3 4 4 2" xfId="18016"/>
    <cellStyle name="Normal 9 2 3 4 3 4 5" xfId="16493"/>
    <cellStyle name="Normal 9 2 3 4 3 5" xfId="3809"/>
    <cellStyle name="Normal 9 2 3 4 3 5 2" xfId="3810"/>
    <cellStyle name="Normal 9 2 3 4 3 5 2 2" xfId="16497"/>
    <cellStyle name="Normal 9 2 3 4 3 5 3" xfId="3811"/>
    <cellStyle name="Normal 9 2 3 4 3 5 3 2" xfId="16498"/>
    <cellStyle name="Normal 9 2 3 4 3 5 4" xfId="11668"/>
    <cellStyle name="Normal 9 2 3 4 3 5 4 2" xfId="18646"/>
    <cellStyle name="Normal 9 2 3 4 3 5 5" xfId="16496"/>
    <cellStyle name="Normal 9 2 3 4 3 6" xfId="3812"/>
    <cellStyle name="Normal 9 2 3 4 3 6 2" xfId="3813"/>
    <cellStyle name="Normal 9 2 3 4 3 6 2 2" xfId="16500"/>
    <cellStyle name="Normal 9 2 3 4 3 6 3" xfId="3814"/>
    <cellStyle name="Normal 9 2 3 4 3 6 3 2" xfId="16501"/>
    <cellStyle name="Normal 9 2 3 4 3 6 4" xfId="12298"/>
    <cellStyle name="Normal 9 2 3 4 3 6 4 2" xfId="19276"/>
    <cellStyle name="Normal 9 2 3 4 3 6 5" xfId="16499"/>
    <cellStyle name="Normal 9 2 3 4 3 7" xfId="3815"/>
    <cellStyle name="Normal 9 2 3 4 3 7 2" xfId="16502"/>
    <cellStyle name="Normal 9 2 3 4 3 8" xfId="3816"/>
    <cellStyle name="Normal 9 2 3 4 3 8 2" xfId="16503"/>
    <cellStyle name="Normal 9 2 3 4 3 9" xfId="9871"/>
    <cellStyle name="Normal 9 2 3 4 3 9 2" xfId="16857"/>
    <cellStyle name="Normal 9 2 3 4 4" xfId="3817"/>
    <cellStyle name="Normal 9 2 3 4 4 10" xfId="20163"/>
    <cellStyle name="Normal 9 2 3 4 4 2" xfId="3818"/>
    <cellStyle name="Normal 9 2 3 4 4 2 2" xfId="3819"/>
    <cellStyle name="Normal 9 2 3 4 4 2 2 2" xfId="16506"/>
    <cellStyle name="Normal 9 2 3 4 4 2 3" xfId="3820"/>
    <cellStyle name="Normal 9 2 3 4 4 2 3 2" xfId="16507"/>
    <cellStyle name="Normal 9 2 3 4 4 2 4" xfId="10534"/>
    <cellStyle name="Normal 9 2 3 4 4 2 4 2" xfId="17519"/>
    <cellStyle name="Normal 9 2 3 4 4 2 5" xfId="16505"/>
    <cellStyle name="Normal 9 2 3 4 4 3" xfId="3821"/>
    <cellStyle name="Normal 9 2 3 4 4 3 2" xfId="3822"/>
    <cellStyle name="Normal 9 2 3 4 4 3 2 2" xfId="16509"/>
    <cellStyle name="Normal 9 2 3 4 4 3 3" xfId="3823"/>
    <cellStyle name="Normal 9 2 3 4 4 3 3 2" xfId="16510"/>
    <cellStyle name="Normal 9 2 3 4 4 3 4" xfId="11171"/>
    <cellStyle name="Normal 9 2 3 4 4 3 4 2" xfId="18149"/>
    <cellStyle name="Normal 9 2 3 4 4 3 5" xfId="16508"/>
    <cellStyle name="Normal 9 2 3 4 4 4" xfId="3824"/>
    <cellStyle name="Normal 9 2 3 4 4 4 2" xfId="3825"/>
    <cellStyle name="Normal 9 2 3 4 4 4 2 2" xfId="16512"/>
    <cellStyle name="Normal 9 2 3 4 4 4 3" xfId="3826"/>
    <cellStyle name="Normal 9 2 3 4 4 4 3 2" xfId="16513"/>
    <cellStyle name="Normal 9 2 3 4 4 4 4" xfId="11801"/>
    <cellStyle name="Normal 9 2 3 4 4 4 4 2" xfId="18779"/>
    <cellStyle name="Normal 9 2 3 4 4 4 5" xfId="16511"/>
    <cellStyle name="Normal 9 2 3 4 4 5" xfId="3827"/>
    <cellStyle name="Normal 9 2 3 4 4 5 2" xfId="3828"/>
    <cellStyle name="Normal 9 2 3 4 4 5 2 2" xfId="16515"/>
    <cellStyle name="Normal 9 2 3 4 4 5 3" xfId="3829"/>
    <cellStyle name="Normal 9 2 3 4 4 5 3 2" xfId="16516"/>
    <cellStyle name="Normal 9 2 3 4 4 5 4" xfId="12431"/>
    <cellStyle name="Normal 9 2 3 4 4 5 4 2" xfId="19409"/>
    <cellStyle name="Normal 9 2 3 4 4 5 5" xfId="16514"/>
    <cellStyle name="Normal 9 2 3 4 4 6" xfId="3830"/>
    <cellStyle name="Normal 9 2 3 4 4 6 2" xfId="16517"/>
    <cellStyle name="Normal 9 2 3 4 4 7" xfId="3831"/>
    <cellStyle name="Normal 9 2 3 4 4 7 2" xfId="16518"/>
    <cellStyle name="Normal 9 2 3 4 4 8" xfId="10005"/>
    <cellStyle name="Normal 9 2 3 4 4 8 2" xfId="16990"/>
    <cellStyle name="Normal 9 2 3 4 4 9" xfId="16504"/>
    <cellStyle name="Normal 9 2 3 4 5" xfId="3832"/>
    <cellStyle name="Normal 9 2 3 4 5 2" xfId="3833"/>
    <cellStyle name="Normal 9 2 3 4 5 2 2" xfId="3834"/>
    <cellStyle name="Normal 9 2 3 4 5 2 2 2" xfId="16521"/>
    <cellStyle name="Normal 9 2 3 4 5 2 3" xfId="3835"/>
    <cellStyle name="Normal 9 2 3 4 5 2 3 2" xfId="16522"/>
    <cellStyle name="Normal 9 2 3 4 5 2 4" xfId="11456"/>
    <cellStyle name="Normal 9 2 3 4 5 2 4 2" xfId="18434"/>
    <cellStyle name="Normal 9 2 3 4 5 2 5" xfId="16520"/>
    <cellStyle name="Normal 9 2 3 4 5 3" xfId="3836"/>
    <cellStyle name="Normal 9 2 3 4 5 3 2" xfId="3837"/>
    <cellStyle name="Normal 9 2 3 4 5 3 2 2" xfId="16524"/>
    <cellStyle name="Normal 9 2 3 4 5 3 3" xfId="3838"/>
    <cellStyle name="Normal 9 2 3 4 5 3 3 2" xfId="16525"/>
    <cellStyle name="Normal 9 2 3 4 5 3 4" xfId="12086"/>
    <cellStyle name="Normal 9 2 3 4 5 3 4 2" xfId="19064"/>
    <cellStyle name="Normal 9 2 3 4 5 3 5" xfId="16523"/>
    <cellStyle name="Normal 9 2 3 4 5 4" xfId="3839"/>
    <cellStyle name="Normal 9 2 3 4 5 4 2" xfId="3840"/>
    <cellStyle name="Normal 9 2 3 4 5 4 2 2" xfId="16527"/>
    <cellStyle name="Normal 9 2 3 4 5 4 3" xfId="3841"/>
    <cellStyle name="Normal 9 2 3 4 5 4 3 2" xfId="16528"/>
    <cellStyle name="Normal 9 2 3 4 5 4 4" xfId="12719"/>
    <cellStyle name="Normal 9 2 3 4 5 4 4 2" xfId="19694"/>
    <cellStyle name="Normal 9 2 3 4 5 4 5" xfId="16526"/>
    <cellStyle name="Normal 9 2 3 4 5 5" xfId="3842"/>
    <cellStyle name="Normal 9 2 3 4 5 5 2" xfId="16529"/>
    <cellStyle name="Normal 9 2 3 4 5 6" xfId="3843"/>
    <cellStyle name="Normal 9 2 3 4 5 6 2" xfId="16530"/>
    <cellStyle name="Normal 9 2 3 4 5 7" xfId="10822"/>
    <cellStyle name="Normal 9 2 3 4 5 7 2" xfId="17804"/>
    <cellStyle name="Normal 9 2 3 4 5 8" xfId="16519"/>
    <cellStyle name="Normal 9 2 3 4 5 9" xfId="20164"/>
    <cellStyle name="Normal 9 2 3 4 6" xfId="3844"/>
    <cellStyle name="Normal 9 2 3 4 6 2" xfId="3845"/>
    <cellStyle name="Normal 9 2 3 4 6 2 2" xfId="3846"/>
    <cellStyle name="Normal 9 2 3 4 6 2 2 2" xfId="16533"/>
    <cellStyle name="Normal 9 2 3 4 6 2 3" xfId="3847"/>
    <cellStyle name="Normal 9 2 3 4 6 2 3 2" xfId="16534"/>
    <cellStyle name="Normal 9 2 3 4 6 2 4" xfId="12820"/>
    <cellStyle name="Normal 9 2 3 4 6 2 4 2" xfId="19795"/>
    <cellStyle name="Normal 9 2 3 4 6 2 5" xfId="16532"/>
    <cellStyle name="Normal 9 2 3 4 6 3" xfId="3848"/>
    <cellStyle name="Normal 9 2 3 4 6 3 2" xfId="16535"/>
    <cellStyle name="Normal 9 2 3 4 6 4" xfId="3849"/>
    <cellStyle name="Normal 9 2 3 4 6 4 2" xfId="16536"/>
    <cellStyle name="Normal 9 2 3 4 6 5" xfId="10269"/>
    <cellStyle name="Normal 9 2 3 4 6 5 2" xfId="17254"/>
    <cellStyle name="Normal 9 2 3 4 6 6" xfId="16531"/>
    <cellStyle name="Normal 9 2 3 4 6 7" xfId="20165"/>
    <cellStyle name="Normal 9 2 3 4 7" xfId="3850"/>
    <cellStyle name="Normal 9 2 3 4 7 2" xfId="3851"/>
    <cellStyle name="Normal 9 2 3 4 7 2 2" xfId="16538"/>
    <cellStyle name="Normal 9 2 3 4 7 3" xfId="3852"/>
    <cellStyle name="Normal 9 2 3 4 7 3 2" xfId="16539"/>
    <cellStyle name="Normal 9 2 3 4 7 4" xfId="10906"/>
    <cellStyle name="Normal 9 2 3 4 7 4 2" xfId="17884"/>
    <cellStyle name="Normal 9 2 3 4 7 5" xfId="16537"/>
    <cellStyle name="Normal 9 2 3 4 8" xfId="3853"/>
    <cellStyle name="Normal 9 2 3 4 8 2" xfId="3854"/>
    <cellStyle name="Normal 9 2 3 4 8 2 2" xfId="16541"/>
    <cellStyle name="Normal 9 2 3 4 8 3" xfId="3855"/>
    <cellStyle name="Normal 9 2 3 4 8 3 2" xfId="16542"/>
    <cellStyle name="Normal 9 2 3 4 8 4" xfId="11536"/>
    <cellStyle name="Normal 9 2 3 4 8 4 2" xfId="18514"/>
    <cellStyle name="Normal 9 2 3 4 8 5" xfId="16540"/>
    <cellStyle name="Normal 9 2 3 4 9" xfId="3856"/>
    <cellStyle name="Normal 9 2 3 4 9 2" xfId="3857"/>
    <cellStyle name="Normal 9 2 3 4 9 2 2" xfId="16544"/>
    <cellStyle name="Normal 9 2 3 4 9 3" xfId="3858"/>
    <cellStyle name="Normal 9 2 3 4 9 3 2" xfId="16545"/>
    <cellStyle name="Normal 9 2 3 4 9 4" xfId="12166"/>
    <cellStyle name="Normal 9 2 3 4 9 4 2" xfId="19144"/>
    <cellStyle name="Normal 9 2 3 4 9 5" xfId="16543"/>
    <cellStyle name="Normal 9 2 3 5" xfId="3859"/>
    <cellStyle name="Normal 9 2 3 5 10" xfId="3860"/>
    <cellStyle name="Normal 9 2 3 5 10 2" xfId="16547"/>
    <cellStyle name="Normal 9 2 3 5 11" xfId="9772"/>
    <cellStyle name="Normal 9 2 3 5 11 2" xfId="16758"/>
    <cellStyle name="Normal 9 2 3 5 12" xfId="16546"/>
    <cellStyle name="Normal 9 2 3 5 13" xfId="20166"/>
    <cellStyle name="Normal 9 2 3 5 2" xfId="3861"/>
    <cellStyle name="Normal 9 2 3 5 2 10" xfId="16548"/>
    <cellStyle name="Normal 9 2 3 5 2 11" xfId="20167"/>
    <cellStyle name="Normal 9 2 3 5 2 2" xfId="3862"/>
    <cellStyle name="Normal 9 2 3 5 2 2 10" xfId="20168"/>
    <cellStyle name="Normal 9 2 3 5 2 2 2" xfId="3863"/>
    <cellStyle name="Normal 9 2 3 5 2 2 2 2" xfId="3864"/>
    <cellStyle name="Normal 9 2 3 5 2 2 2 2 2" xfId="16551"/>
    <cellStyle name="Normal 9 2 3 5 2 2 2 3" xfId="3865"/>
    <cellStyle name="Normal 9 2 3 5 2 2 2 3 2" xfId="16552"/>
    <cellStyle name="Normal 9 2 3 5 2 2 2 4" xfId="10699"/>
    <cellStyle name="Normal 9 2 3 5 2 2 2 4 2" xfId="17684"/>
    <cellStyle name="Normal 9 2 3 5 2 2 2 5" xfId="16550"/>
    <cellStyle name="Normal 9 2 3 5 2 2 3" xfId="3866"/>
    <cellStyle name="Normal 9 2 3 5 2 2 3 2" xfId="3867"/>
    <cellStyle name="Normal 9 2 3 5 2 2 3 2 2" xfId="16554"/>
    <cellStyle name="Normal 9 2 3 5 2 2 3 3" xfId="3868"/>
    <cellStyle name="Normal 9 2 3 5 2 2 3 3 2" xfId="16555"/>
    <cellStyle name="Normal 9 2 3 5 2 2 3 4" xfId="11336"/>
    <cellStyle name="Normal 9 2 3 5 2 2 3 4 2" xfId="18314"/>
    <cellStyle name="Normal 9 2 3 5 2 2 3 5" xfId="16553"/>
    <cellStyle name="Normal 9 2 3 5 2 2 4" xfId="3869"/>
    <cellStyle name="Normal 9 2 3 5 2 2 4 2" xfId="3870"/>
    <cellStyle name="Normal 9 2 3 5 2 2 4 2 2" xfId="16557"/>
    <cellStyle name="Normal 9 2 3 5 2 2 4 3" xfId="3871"/>
    <cellStyle name="Normal 9 2 3 5 2 2 4 3 2" xfId="16558"/>
    <cellStyle name="Normal 9 2 3 5 2 2 4 4" xfId="11966"/>
    <cellStyle name="Normal 9 2 3 5 2 2 4 4 2" xfId="18944"/>
    <cellStyle name="Normal 9 2 3 5 2 2 4 5" xfId="16556"/>
    <cellStyle name="Normal 9 2 3 5 2 2 5" xfId="3872"/>
    <cellStyle name="Normal 9 2 3 5 2 2 5 2" xfId="3873"/>
    <cellStyle name="Normal 9 2 3 5 2 2 5 2 2" xfId="16560"/>
    <cellStyle name="Normal 9 2 3 5 2 2 5 3" xfId="3874"/>
    <cellStyle name="Normal 9 2 3 5 2 2 5 3 2" xfId="16561"/>
    <cellStyle name="Normal 9 2 3 5 2 2 5 4" xfId="12596"/>
    <cellStyle name="Normal 9 2 3 5 2 2 5 4 2" xfId="19574"/>
    <cellStyle name="Normal 9 2 3 5 2 2 5 5" xfId="16559"/>
    <cellStyle name="Normal 9 2 3 5 2 2 6" xfId="3875"/>
    <cellStyle name="Normal 9 2 3 5 2 2 6 2" xfId="16562"/>
    <cellStyle name="Normal 9 2 3 5 2 2 7" xfId="3876"/>
    <cellStyle name="Normal 9 2 3 5 2 2 7 2" xfId="16563"/>
    <cellStyle name="Normal 9 2 3 5 2 2 8" xfId="10170"/>
    <cellStyle name="Normal 9 2 3 5 2 2 8 2" xfId="17155"/>
    <cellStyle name="Normal 9 2 3 5 2 2 9" xfId="16549"/>
    <cellStyle name="Normal 9 2 3 5 2 3" xfId="3877"/>
    <cellStyle name="Normal 9 2 3 5 2 3 2" xfId="3878"/>
    <cellStyle name="Normal 9 2 3 5 2 3 2 2" xfId="16565"/>
    <cellStyle name="Normal 9 2 3 5 2 3 3" xfId="3879"/>
    <cellStyle name="Normal 9 2 3 5 2 3 3 2" xfId="16566"/>
    <cellStyle name="Normal 9 2 3 5 2 3 4" xfId="10434"/>
    <cellStyle name="Normal 9 2 3 5 2 3 4 2" xfId="17419"/>
    <cellStyle name="Normal 9 2 3 5 2 3 5" xfId="16564"/>
    <cellStyle name="Normal 9 2 3 5 2 4" xfId="3880"/>
    <cellStyle name="Normal 9 2 3 5 2 4 2" xfId="3881"/>
    <cellStyle name="Normal 9 2 3 5 2 4 2 2" xfId="16568"/>
    <cellStyle name="Normal 9 2 3 5 2 4 3" xfId="3882"/>
    <cellStyle name="Normal 9 2 3 5 2 4 3 2" xfId="16569"/>
    <cellStyle name="Normal 9 2 3 5 2 4 4" xfId="11071"/>
    <cellStyle name="Normal 9 2 3 5 2 4 4 2" xfId="18049"/>
    <cellStyle name="Normal 9 2 3 5 2 4 5" xfId="16567"/>
    <cellStyle name="Normal 9 2 3 5 2 5" xfId="3883"/>
    <cellStyle name="Normal 9 2 3 5 2 5 2" xfId="3884"/>
    <cellStyle name="Normal 9 2 3 5 2 5 2 2" xfId="16571"/>
    <cellStyle name="Normal 9 2 3 5 2 5 3" xfId="3885"/>
    <cellStyle name="Normal 9 2 3 5 2 5 3 2" xfId="16572"/>
    <cellStyle name="Normal 9 2 3 5 2 5 4" xfId="11701"/>
    <cellStyle name="Normal 9 2 3 5 2 5 4 2" xfId="18679"/>
    <cellStyle name="Normal 9 2 3 5 2 5 5" xfId="16570"/>
    <cellStyle name="Normal 9 2 3 5 2 6" xfId="3886"/>
    <cellStyle name="Normal 9 2 3 5 2 6 2" xfId="3887"/>
    <cellStyle name="Normal 9 2 3 5 2 6 2 2" xfId="16574"/>
    <cellStyle name="Normal 9 2 3 5 2 6 3" xfId="3888"/>
    <cellStyle name="Normal 9 2 3 5 2 6 3 2" xfId="16575"/>
    <cellStyle name="Normal 9 2 3 5 2 6 4" xfId="12331"/>
    <cellStyle name="Normal 9 2 3 5 2 6 4 2" xfId="19309"/>
    <cellStyle name="Normal 9 2 3 5 2 6 5" xfId="16573"/>
    <cellStyle name="Normal 9 2 3 5 2 7" xfId="3889"/>
    <cellStyle name="Normal 9 2 3 5 2 7 2" xfId="16576"/>
    <cellStyle name="Normal 9 2 3 5 2 8" xfId="3890"/>
    <cellStyle name="Normal 9 2 3 5 2 8 2" xfId="16577"/>
    <cellStyle name="Normal 9 2 3 5 2 9" xfId="9904"/>
    <cellStyle name="Normal 9 2 3 5 2 9 2" xfId="16890"/>
    <cellStyle name="Normal 9 2 3 5 3" xfId="3891"/>
    <cellStyle name="Normal 9 2 3 5 3 10" xfId="20169"/>
    <cellStyle name="Normal 9 2 3 5 3 2" xfId="3892"/>
    <cellStyle name="Normal 9 2 3 5 3 2 2" xfId="3893"/>
    <cellStyle name="Normal 9 2 3 5 3 2 2 2" xfId="16580"/>
    <cellStyle name="Normal 9 2 3 5 3 2 3" xfId="3894"/>
    <cellStyle name="Normal 9 2 3 5 3 2 3 2" xfId="16581"/>
    <cellStyle name="Normal 9 2 3 5 3 2 4" xfId="10567"/>
    <cellStyle name="Normal 9 2 3 5 3 2 4 2" xfId="17552"/>
    <cellStyle name="Normal 9 2 3 5 3 2 5" xfId="16579"/>
    <cellStyle name="Normal 9 2 3 5 3 3" xfId="3895"/>
    <cellStyle name="Normal 9 2 3 5 3 3 2" xfId="3896"/>
    <cellStyle name="Normal 9 2 3 5 3 3 2 2" xfId="16583"/>
    <cellStyle name="Normal 9 2 3 5 3 3 3" xfId="3897"/>
    <cellStyle name="Normal 9 2 3 5 3 3 3 2" xfId="16584"/>
    <cellStyle name="Normal 9 2 3 5 3 3 4" xfId="11204"/>
    <cellStyle name="Normal 9 2 3 5 3 3 4 2" xfId="18182"/>
    <cellStyle name="Normal 9 2 3 5 3 3 5" xfId="16582"/>
    <cellStyle name="Normal 9 2 3 5 3 4" xfId="3898"/>
    <cellStyle name="Normal 9 2 3 5 3 4 2" xfId="3899"/>
    <cellStyle name="Normal 9 2 3 5 3 4 2 2" xfId="16586"/>
    <cellStyle name="Normal 9 2 3 5 3 4 3" xfId="3900"/>
    <cellStyle name="Normal 9 2 3 5 3 4 3 2" xfId="16587"/>
    <cellStyle name="Normal 9 2 3 5 3 4 4" xfId="11834"/>
    <cellStyle name="Normal 9 2 3 5 3 4 4 2" xfId="18812"/>
    <cellStyle name="Normal 9 2 3 5 3 4 5" xfId="16585"/>
    <cellStyle name="Normal 9 2 3 5 3 5" xfId="3901"/>
    <cellStyle name="Normal 9 2 3 5 3 5 2" xfId="3902"/>
    <cellStyle name="Normal 9 2 3 5 3 5 2 2" xfId="16589"/>
    <cellStyle name="Normal 9 2 3 5 3 5 3" xfId="3903"/>
    <cellStyle name="Normal 9 2 3 5 3 5 3 2" xfId="16590"/>
    <cellStyle name="Normal 9 2 3 5 3 5 4" xfId="12464"/>
    <cellStyle name="Normal 9 2 3 5 3 5 4 2" xfId="19442"/>
    <cellStyle name="Normal 9 2 3 5 3 5 5" xfId="16588"/>
    <cellStyle name="Normal 9 2 3 5 3 6" xfId="3904"/>
    <cellStyle name="Normal 9 2 3 5 3 6 2" xfId="16591"/>
    <cellStyle name="Normal 9 2 3 5 3 7" xfId="3905"/>
    <cellStyle name="Normal 9 2 3 5 3 7 2" xfId="16592"/>
    <cellStyle name="Normal 9 2 3 5 3 8" xfId="10038"/>
    <cellStyle name="Normal 9 2 3 5 3 8 2" xfId="17023"/>
    <cellStyle name="Normal 9 2 3 5 3 9" xfId="16578"/>
    <cellStyle name="Normal 9 2 3 5 4" xfId="3906"/>
    <cellStyle name="Normal 9 2 3 5 4 2" xfId="3907"/>
    <cellStyle name="Normal 9 2 3 5 4 2 2" xfId="3908"/>
    <cellStyle name="Normal 9 2 3 5 4 2 2 2" xfId="16595"/>
    <cellStyle name="Normal 9 2 3 5 4 2 3" xfId="3909"/>
    <cellStyle name="Normal 9 2 3 5 4 2 3 2" xfId="16596"/>
    <cellStyle name="Normal 9 2 3 5 4 2 4" xfId="11457"/>
    <cellStyle name="Normal 9 2 3 5 4 2 4 2" xfId="18435"/>
    <cellStyle name="Normal 9 2 3 5 4 2 5" xfId="16594"/>
    <cellStyle name="Normal 9 2 3 5 4 3" xfId="3910"/>
    <cellStyle name="Normal 9 2 3 5 4 3 2" xfId="3911"/>
    <cellStyle name="Normal 9 2 3 5 4 3 2 2" xfId="16598"/>
    <cellStyle name="Normal 9 2 3 5 4 3 3" xfId="3912"/>
    <cellStyle name="Normal 9 2 3 5 4 3 3 2" xfId="16599"/>
    <cellStyle name="Normal 9 2 3 5 4 3 4" xfId="12087"/>
    <cellStyle name="Normal 9 2 3 5 4 3 4 2" xfId="19065"/>
    <cellStyle name="Normal 9 2 3 5 4 3 5" xfId="16597"/>
    <cellStyle name="Normal 9 2 3 5 4 4" xfId="3913"/>
    <cellStyle name="Normal 9 2 3 5 4 4 2" xfId="3914"/>
    <cellStyle name="Normal 9 2 3 5 4 4 2 2" xfId="16601"/>
    <cellStyle name="Normal 9 2 3 5 4 4 3" xfId="3915"/>
    <cellStyle name="Normal 9 2 3 5 4 4 3 2" xfId="16602"/>
    <cellStyle name="Normal 9 2 3 5 4 4 4" xfId="12720"/>
    <cellStyle name="Normal 9 2 3 5 4 4 4 2" xfId="19695"/>
    <cellStyle name="Normal 9 2 3 5 4 4 5" xfId="16600"/>
    <cellStyle name="Normal 9 2 3 5 4 5" xfId="3916"/>
    <cellStyle name="Normal 9 2 3 5 4 5 2" xfId="16603"/>
    <cellStyle name="Normal 9 2 3 5 4 6" xfId="3917"/>
    <cellStyle name="Normal 9 2 3 5 4 6 2" xfId="16604"/>
    <cellStyle name="Normal 9 2 3 5 4 7" xfId="10823"/>
    <cellStyle name="Normal 9 2 3 5 4 7 2" xfId="17805"/>
    <cellStyle name="Normal 9 2 3 5 4 8" xfId="16593"/>
    <cellStyle name="Normal 9 2 3 5 4 9" xfId="20170"/>
    <cellStyle name="Normal 9 2 3 5 5" xfId="3918"/>
    <cellStyle name="Normal 9 2 3 5 5 2" xfId="3919"/>
    <cellStyle name="Normal 9 2 3 5 5 2 2" xfId="3920"/>
    <cellStyle name="Normal 9 2 3 5 5 2 2 2" xfId="16607"/>
    <cellStyle name="Normal 9 2 3 5 5 2 3" xfId="3921"/>
    <cellStyle name="Normal 9 2 3 5 5 2 3 2" xfId="16608"/>
    <cellStyle name="Normal 9 2 3 5 5 2 4" xfId="12821"/>
    <cellStyle name="Normal 9 2 3 5 5 2 4 2" xfId="19796"/>
    <cellStyle name="Normal 9 2 3 5 5 2 5" xfId="16606"/>
    <cellStyle name="Normal 9 2 3 5 5 3" xfId="3922"/>
    <cellStyle name="Normal 9 2 3 5 5 3 2" xfId="16609"/>
    <cellStyle name="Normal 9 2 3 5 5 4" xfId="3923"/>
    <cellStyle name="Normal 9 2 3 5 5 4 2" xfId="16610"/>
    <cellStyle name="Normal 9 2 3 5 5 5" xfId="10302"/>
    <cellStyle name="Normal 9 2 3 5 5 5 2" xfId="17287"/>
    <cellStyle name="Normal 9 2 3 5 5 6" xfId="16605"/>
    <cellStyle name="Normal 9 2 3 5 5 7" xfId="20171"/>
    <cellStyle name="Normal 9 2 3 5 6" xfId="3924"/>
    <cellStyle name="Normal 9 2 3 5 6 2" xfId="3925"/>
    <cellStyle name="Normal 9 2 3 5 6 2 2" xfId="16612"/>
    <cellStyle name="Normal 9 2 3 5 6 3" xfId="3926"/>
    <cellStyle name="Normal 9 2 3 5 6 3 2" xfId="16613"/>
    <cellStyle name="Normal 9 2 3 5 6 4" xfId="10939"/>
    <cellStyle name="Normal 9 2 3 5 6 4 2" xfId="17917"/>
    <cellStyle name="Normal 9 2 3 5 6 5" xfId="16611"/>
    <cellStyle name="Normal 9 2 3 5 7" xfId="3927"/>
    <cellStyle name="Normal 9 2 3 5 7 2" xfId="3928"/>
    <cellStyle name="Normal 9 2 3 5 7 2 2" xfId="16615"/>
    <cellStyle name="Normal 9 2 3 5 7 3" xfId="3929"/>
    <cellStyle name="Normal 9 2 3 5 7 3 2" xfId="16616"/>
    <cellStyle name="Normal 9 2 3 5 7 4" xfId="11569"/>
    <cellStyle name="Normal 9 2 3 5 7 4 2" xfId="18547"/>
    <cellStyle name="Normal 9 2 3 5 7 5" xfId="16614"/>
    <cellStyle name="Normal 9 2 3 5 8" xfId="3930"/>
    <cellStyle name="Normal 9 2 3 5 8 2" xfId="3931"/>
    <cellStyle name="Normal 9 2 3 5 8 2 2" xfId="16618"/>
    <cellStyle name="Normal 9 2 3 5 8 3" xfId="3932"/>
    <cellStyle name="Normal 9 2 3 5 8 3 2" xfId="16619"/>
    <cellStyle name="Normal 9 2 3 5 8 4" xfId="12199"/>
    <cellStyle name="Normal 9 2 3 5 8 4 2" xfId="19177"/>
    <cellStyle name="Normal 9 2 3 5 8 5" xfId="16617"/>
    <cellStyle name="Normal 9 2 3 5 9" xfId="3933"/>
    <cellStyle name="Normal 9 2 3 5 9 2" xfId="16620"/>
    <cellStyle name="Normal 9 2 3 6" xfId="3934"/>
    <cellStyle name="Normal 9 2 3 6 10" xfId="16621"/>
    <cellStyle name="Normal 9 2 3 6 11" xfId="20172"/>
    <cellStyle name="Normal 9 2 3 6 2" xfId="3935"/>
    <cellStyle name="Normal 9 2 3 6 2 10" xfId="20173"/>
    <cellStyle name="Normal 9 2 3 6 2 2" xfId="3936"/>
    <cellStyle name="Normal 9 2 3 6 2 2 2" xfId="3937"/>
    <cellStyle name="Normal 9 2 3 6 2 2 2 2" xfId="16624"/>
    <cellStyle name="Normal 9 2 3 6 2 2 3" xfId="3938"/>
    <cellStyle name="Normal 9 2 3 6 2 2 3 2" xfId="16625"/>
    <cellStyle name="Normal 9 2 3 6 2 2 4" xfId="10633"/>
    <cellStyle name="Normal 9 2 3 6 2 2 4 2" xfId="17618"/>
    <cellStyle name="Normal 9 2 3 6 2 2 5" xfId="16623"/>
    <cellStyle name="Normal 9 2 3 6 2 3" xfId="3939"/>
    <cellStyle name="Normal 9 2 3 6 2 3 2" xfId="3940"/>
    <cellStyle name="Normal 9 2 3 6 2 3 2 2" xfId="16627"/>
    <cellStyle name="Normal 9 2 3 6 2 3 3" xfId="3941"/>
    <cellStyle name="Normal 9 2 3 6 2 3 3 2" xfId="16628"/>
    <cellStyle name="Normal 9 2 3 6 2 3 4" xfId="11270"/>
    <cellStyle name="Normal 9 2 3 6 2 3 4 2" xfId="18248"/>
    <cellStyle name="Normal 9 2 3 6 2 3 5" xfId="16626"/>
    <cellStyle name="Normal 9 2 3 6 2 4" xfId="3942"/>
    <cellStyle name="Normal 9 2 3 6 2 4 2" xfId="3943"/>
    <cellStyle name="Normal 9 2 3 6 2 4 2 2" xfId="16630"/>
    <cellStyle name="Normal 9 2 3 6 2 4 3" xfId="3944"/>
    <cellStyle name="Normal 9 2 3 6 2 4 3 2" xfId="16631"/>
    <cellStyle name="Normal 9 2 3 6 2 4 4" xfId="11900"/>
    <cellStyle name="Normal 9 2 3 6 2 4 4 2" xfId="18878"/>
    <cellStyle name="Normal 9 2 3 6 2 4 5" xfId="16629"/>
    <cellStyle name="Normal 9 2 3 6 2 5" xfId="3945"/>
    <cellStyle name="Normal 9 2 3 6 2 5 2" xfId="3946"/>
    <cellStyle name="Normal 9 2 3 6 2 5 2 2" xfId="16633"/>
    <cellStyle name="Normal 9 2 3 6 2 5 3" xfId="3947"/>
    <cellStyle name="Normal 9 2 3 6 2 5 3 2" xfId="16634"/>
    <cellStyle name="Normal 9 2 3 6 2 5 4" xfId="12530"/>
    <cellStyle name="Normal 9 2 3 6 2 5 4 2" xfId="19508"/>
    <cellStyle name="Normal 9 2 3 6 2 5 5" xfId="16632"/>
    <cellStyle name="Normal 9 2 3 6 2 6" xfId="3948"/>
    <cellStyle name="Normal 9 2 3 6 2 6 2" xfId="16635"/>
    <cellStyle name="Normal 9 2 3 6 2 7" xfId="3949"/>
    <cellStyle name="Normal 9 2 3 6 2 7 2" xfId="16636"/>
    <cellStyle name="Normal 9 2 3 6 2 8" xfId="10104"/>
    <cellStyle name="Normal 9 2 3 6 2 8 2" xfId="17089"/>
    <cellStyle name="Normal 9 2 3 6 2 9" xfId="16622"/>
    <cellStyle name="Normal 9 2 3 6 3" xfId="3950"/>
    <cellStyle name="Normal 9 2 3 6 3 2" xfId="3951"/>
    <cellStyle name="Normal 9 2 3 6 3 2 2" xfId="16638"/>
    <cellStyle name="Normal 9 2 3 6 3 3" xfId="3952"/>
    <cellStyle name="Normal 9 2 3 6 3 3 2" xfId="16639"/>
    <cellStyle name="Normal 9 2 3 6 3 4" xfId="10368"/>
    <cellStyle name="Normal 9 2 3 6 3 4 2" xfId="17353"/>
    <cellStyle name="Normal 9 2 3 6 3 5" xfId="16637"/>
    <cellStyle name="Normal 9 2 3 6 4" xfId="3953"/>
    <cellStyle name="Normal 9 2 3 6 4 2" xfId="3954"/>
    <cellStyle name="Normal 9 2 3 6 4 2 2" xfId="16641"/>
    <cellStyle name="Normal 9 2 3 6 4 3" xfId="3955"/>
    <cellStyle name="Normal 9 2 3 6 4 3 2" xfId="16642"/>
    <cellStyle name="Normal 9 2 3 6 4 4" xfId="11005"/>
    <cellStyle name="Normal 9 2 3 6 4 4 2" xfId="17983"/>
    <cellStyle name="Normal 9 2 3 6 4 5" xfId="16640"/>
    <cellStyle name="Normal 9 2 3 6 5" xfId="3956"/>
    <cellStyle name="Normal 9 2 3 6 5 2" xfId="3957"/>
    <cellStyle name="Normal 9 2 3 6 5 2 2" xfId="16644"/>
    <cellStyle name="Normal 9 2 3 6 5 3" xfId="3958"/>
    <cellStyle name="Normal 9 2 3 6 5 3 2" xfId="16645"/>
    <cellStyle name="Normal 9 2 3 6 5 4" xfId="11635"/>
    <cellStyle name="Normal 9 2 3 6 5 4 2" xfId="18613"/>
    <cellStyle name="Normal 9 2 3 6 5 5" xfId="16643"/>
    <cellStyle name="Normal 9 2 3 6 6" xfId="3959"/>
    <cellStyle name="Normal 9 2 3 6 6 2" xfId="3960"/>
    <cellStyle name="Normal 9 2 3 6 6 2 2" xfId="16647"/>
    <cellStyle name="Normal 9 2 3 6 6 3" xfId="3961"/>
    <cellStyle name="Normal 9 2 3 6 6 3 2" xfId="16648"/>
    <cellStyle name="Normal 9 2 3 6 6 4" xfId="12265"/>
    <cellStyle name="Normal 9 2 3 6 6 4 2" xfId="19243"/>
    <cellStyle name="Normal 9 2 3 6 6 5" xfId="16646"/>
    <cellStyle name="Normal 9 2 3 6 7" xfId="3962"/>
    <cellStyle name="Normal 9 2 3 6 7 2" xfId="16649"/>
    <cellStyle name="Normal 9 2 3 6 8" xfId="3963"/>
    <cellStyle name="Normal 9 2 3 6 8 2" xfId="16650"/>
    <cellStyle name="Normal 9 2 3 6 9" xfId="9838"/>
    <cellStyle name="Normal 9 2 3 6 9 2" xfId="16824"/>
    <cellStyle name="Normal 9 2 3 7" xfId="3964"/>
    <cellStyle name="Normal 9 2 3 7 10" xfId="20174"/>
    <cellStyle name="Normal 9 2 3 7 2" xfId="3965"/>
    <cellStyle name="Normal 9 2 3 7 2 2" xfId="3966"/>
    <cellStyle name="Normal 9 2 3 7 2 2 2" xfId="16653"/>
    <cellStyle name="Normal 9 2 3 7 2 3" xfId="3967"/>
    <cellStyle name="Normal 9 2 3 7 2 3 2" xfId="16654"/>
    <cellStyle name="Normal 9 2 3 7 2 4" xfId="10501"/>
    <cellStyle name="Normal 9 2 3 7 2 4 2" xfId="17486"/>
    <cellStyle name="Normal 9 2 3 7 2 5" xfId="16652"/>
    <cellStyle name="Normal 9 2 3 7 3" xfId="3968"/>
    <cellStyle name="Normal 9 2 3 7 3 2" xfId="3969"/>
    <cellStyle name="Normal 9 2 3 7 3 2 2" xfId="16656"/>
    <cellStyle name="Normal 9 2 3 7 3 3" xfId="3970"/>
    <cellStyle name="Normal 9 2 3 7 3 3 2" xfId="16657"/>
    <cellStyle name="Normal 9 2 3 7 3 4" xfId="11138"/>
    <cellStyle name="Normal 9 2 3 7 3 4 2" xfId="18116"/>
    <cellStyle name="Normal 9 2 3 7 3 5" xfId="16655"/>
    <cellStyle name="Normal 9 2 3 7 4" xfId="3971"/>
    <cellStyle name="Normal 9 2 3 7 4 2" xfId="3972"/>
    <cellStyle name="Normal 9 2 3 7 4 2 2" xfId="16659"/>
    <cellStyle name="Normal 9 2 3 7 4 3" xfId="3973"/>
    <cellStyle name="Normal 9 2 3 7 4 3 2" xfId="16660"/>
    <cellStyle name="Normal 9 2 3 7 4 4" xfId="11768"/>
    <cellStyle name="Normal 9 2 3 7 4 4 2" xfId="18746"/>
    <cellStyle name="Normal 9 2 3 7 4 5" xfId="16658"/>
    <cellStyle name="Normal 9 2 3 7 5" xfId="3974"/>
    <cellStyle name="Normal 9 2 3 7 5 2" xfId="3975"/>
    <cellStyle name="Normal 9 2 3 7 5 2 2" xfId="16662"/>
    <cellStyle name="Normal 9 2 3 7 5 3" xfId="3976"/>
    <cellStyle name="Normal 9 2 3 7 5 3 2" xfId="16663"/>
    <cellStyle name="Normal 9 2 3 7 5 4" xfId="12398"/>
    <cellStyle name="Normal 9 2 3 7 5 4 2" xfId="19376"/>
    <cellStyle name="Normal 9 2 3 7 5 5" xfId="16661"/>
    <cellStyle name="Normal 9 2 3 7 6" xfId="3977"/>
    <cellStyle name="Normal 9 2 3 7 6 2" xfId="16664"/>
    <cellStyle name="Normal 9 2 3 7 7" xfId="3978"/>
    <cellStyle name="Normal 9 2 3 7 7 2" xfId="16665"/>
    <cellStyle name="Normal 9 2 3 7 8" xfId="9972"/>
    <cellStyle name="Normal 9 2 3 7 8 2" xfId="16957"/>
    <cellStyle name="Normal 9 2 3 7 9" xfId="16651"/>
    <cellStyle name="Normal 9 2 3 8" xfId="3979"/>
    <cellStyle name="Normal 9 2 3 8 2" xfId="3980"/>
    <cellStyle name="Normal 9 2 3 8 2 2" xfId="3981"/>
    <cellStyle name="Normal 9 2 3 8 2 2 2" xfId="16668"/>
    <cellStyle name="Normal 9 2 3 8 2 3" xfId="3982"/>
    <cellStyle name="Normal 9 2 3 8 2 3 2" xfId="16669"/>
    <cellStyle name="Normal 9 2 3 8 2 4" xfId="11402"/>
    <cellStyle name="Normal 9 2 3 8 2 4 2" xfId="18380"/>
    <cellStyle name="Normal 9 2 3 8 2 5" xfId="16667"/>
    <cellStyle name="Normal 9 2 3 8 3" xfId="3983"/>
    <cellStyle name="Normal 9 2 3 8 3 2" xfId="3984"/>
    <cellStyle name="Normal 9 2 3 8 3 2 2" xfId="16671"/>
    <cellStyle name="Normal 9 2 3 8 3 3" xfId="3985"/>
    <cellStyle name="Normal 9 2 3 8 3 3 2" xfId="16672"/>
    <cellStyle name="Normal 9 2 3 8 3 4" xfId="12032"/>
    <cellStyle name="Normal 9 2 3 8 3 4 2" xfId="19010"/>
    <cellStyle name="Normal 9 2 3 8 3 5" xfId="16670"/>
    <cellStyle name="Normal 9 2 3 8 4" xfId="3986"/>
    <cellStyle name="Normal 9 2 3 8 4 2" xfId="3987"/>
    <cellStyle name="Normal 9 2 3 8 4 2 2" xfId="16674"/>
    <cellStyle name="Normal 9 2 3 8 4 3" xfId="3988"/>
    <cellStyle name="Normal 9 2 3 8 4 3 2" xfId="16675"/>
    <cellStyle name="Normal 9 2 3 8 4 4" xfId="12662"/>
    <cellStyle name="Normal 9 2 3 8 4 4 2" xfId="19640"/>
    <cellStyle name="Normal 9 2 3 8 4 5" xfId="16673"/>
    <cellStyle name="Normal 9 2 3 8 5" xfId="3989"/>
    <cellStyle name="Normal 9 2 3 8 5 2" xfId="16676"/>
    <cellStyle name="Normal 9 2 3 8 6" xfId="3990"/>
    <cellStyle name="Normal 9 2 3 8 6 2" xfId="16677"/>
    <cellStyle name="Normal 9 2 3 8 7" xfId="10765"/>
    <cellStyle name="Normal 9 2 3 8 7 2" xfId="17750"/>
    <cellStyle name="Normal 9 2 3 8 8" xfId="16666"/>
    <cellStyle name="Normal 9 2 3 8 9" xfId="20175"/>
    <cellStyle name="Normal 9 2 3 9" xfId="3991"/>
    <cellStyle name="Normal 9 2 3 9 2" xfId="3992"/>
    <cellStyle name="Normal 9 2 3 9 2 2" xfId="3993"/>
    <cellStyle name="Normal 9 2 3 9 2 2 2" xfId="16680"/>
    <cellStyle name="Normal 9 2 3 9 2 3" xfId="3994"/>
    <cellStyle name="Normal 9 2 3 9 2 3 2" xfId="16681"/>
    <cellStyle name="Normal 9 2 3 9 2 4" xfId="12766"/>
    <cellStyle name="Normal 9 2 3 9 2 4 2" xfId="19741"/>
    <cellStyle name="Normal 9 2 3 9 2 5" xfId="16679"/>
    <cellStyle name="Normal 9 2 3 9 3" xfId="3995"/>
    <cellStyle name="Normal 9 2 3 9 3 2" xfId="16682"/>
    <cellStyle name="Normal 9 2 3 9 4" xfId="3996"/>
    <cellStyle name="Normal 9 2 3 9 4 2" xfId="16683"/>
    <cellStyle name="Normal 9 2 3 9 5" xfId="10236"/>
    <cellStyle name="Normal 9 2 3 9 5 2" xfId="17221"/>
    <cellStyle name="Normal 9 2 3 9 6" xfId="16678"/>
    <cellStyle name="Normal 9 2 3 9 7" xfId="20176"/>
    <cellStyle name="Normal 9 2 4" xfId="3997"/>
    <cellStyle name="Normal 9 2 4 10" xfId="3998"/>
    <cellStyle name="Normal 9 2 4 10 2" xfId="3999"/>
    <cellStyle name="Normal 9 2 4 10 3" xfId="4000"/>
    <cellStyle name="Normal 9 2 4 10 4" xfId="11507"/>
    <cellStyle name="Normal 9 2 4 10 4 2" xfId="18485"/>
    <cellStyle name="Normal 9 2 4 11" xfId="4001"/>
    <cellStyle name="Normal 9 2 4 11 2" xfId="4002"/>
    <cellStyle name="Normal 9 2 4 11 3" xfId="4003"/>
    <cellStyle name="Normal 9 2 4 11 4" xfId="12137"/>
    <cellStyle name="Normal 9 2 4 11 4 2" xfId="19115"/>
    <cellStyle name="Normal 9 2 4 12" xfId="4004"/>
    <cellStyle name="Normal 9 2 4 13" xfId="4005"/>
    <cellStyle name="Normal 9 2 4 14" xfId="9707"/>
    <cellStyle name="Normal 9 2 4 14 2" xfId="16696"/>
    <cellStyle name="Normal 9 2 4 15" xfId="16684"/>
    <cellStyle name="Normal 9 2 4 16" xfId="20177"/>
    <cellStyle name="Normal 9 2 4 2" xfId="4006"/>
    <cellStyle name="Normal 9 2 4 2 10" xfId="4007"/>
    <cellStyle name="Normal 9 2 4 2 10 2" xfId="4008"/>
    <cellStyle name="Normal 9 2 4 2 10 3" xfId="4009"/>
    <cellStyle name="Normal 9 2 4 2 10 4" xfId="12154"/>
    <cellStyle name="Normal 9 2 4 2 10 4 2" xfId="19132"/>
    <cellStyle name="Normal 9 2 4 2 11" xfId="4010"/>
    <cellStyle name="Normal 9 2 4 2 12" xfId="4011"/>
    <cellStyle name="Normal 9 2 4 2 13" xfId="9726"/>
    <cellStyle name="Normal 9 2 4 2 13 2" xfId="16713"/>
    <cellStyle name="Normal 9 2 4 2 14" xfId="20178"/>
    <cellStyle name="Normal 9 2 4 2 2" xfId="4012"/>
    <cellStyle name="Normal 9 2 4 2 2 10" xfId="4013"/>
    <cellStyle name="Normal 9 2 4 2 2 11" xfId="4014"/>
    <cellStyle name="Normal 9 2 4 2 2 12" xfId="9760"/>
    <cellStyle name="Normal 9 2 4 2 2 12 2" xfId="16746"/>
    <cellStyle name="Normal 9 2 4 2 2 13" xfId="20179"/>
    <cellStyle name="Normal 9 2 4 2 2 2" xfId="4015"/>
    <cellStyle name="Normal 9 2 4 2 2 2 10" xfId="9826"/>
    <cellStyle name="Normal 9 2 4 2 2 2 10 2" xfId="16812"/>
    <cellStyle name="Normal 9 2 4 2 2 2 11" xfId="20180"/>
    <cellStyle name="Normal 9 2 4 2 2 2 2" xfId="4016"/>
    <cellStyle name="Normal 9 2 4 2 2 2 2 10" xfId="20181"/>
    <cellStyle name="Normal 9 2 4 2 2 2 2 2" xfId="4017"/>
    <cellStyle name="Normal 9 2 4 2 2 2 2 2 2" xfId="4018"/>
    <cellStyle name="Normal 9 2 4 2 2 2 2 2 2 2" xfId="4019"/>
    <cellStyle name="Normal 9 2 4 2 2 2 2 2 2 3" xfId="4020"/>
    <cellStyle name="Normal 9 2 4 2 2 2 2 2 2 4" xfId="10753"/>
    <cellStyle name="Normal 9 2 4 2 2 2 2 2 2 4 2" xfId="17738"/>
    <cellStyle name="Normal 9 2 4 2 2 2 2 2 3" xfId="4021"/>
    <cellStyle name="Normal 9 2 4 2 2 2 2 2 3 2" xfId="4022"/>
    <cellStyle name="Normal 9 2 4 2 2 2 2 2 3 3" xfId="4023"/>
    <cellStyle name="Normal 9 2 4 2 2 2 2 2 3 4" xfId="11390"/>
    <cellStyle name="Normal 9 2 4 2 2 2 2 2 3 4 2" xfId="18368"/>
    <cellStyle name="Normal 9 2 4 2 2 2 2 2 4" xfId="4024"/>
    <cellStyle name="Normal 9 2 4 2 2 2 2 2 4 2" xfId="4025"/>
    <cellStyle name="Normal 9 2 4 2 2 2 2 2 4 3" xfId="4026"/>
    <cellStyle name="Normal 9 2 4 2 2 2 2 2 4 4" xfId="12020"/>
    <cellStyle name="Normal 9 2 4 2 2 2 2 2 4 4 2" xfId="18998"/>
    <cellStyle name="Normal 9 2 4 2 2 2 2 2 5" xfId="4027"/>
    <cellStyle name="Normal 9 2 4 2 2 2 2 2 5 2" xfId="4028"/>
    <cellStyle name="Normal 9 2 4 2 2 2 2 2 5 3" xfId="4029"/>
    <cellStyle name="Normal 9 2 4 2 2 2 2 2 5 4" xfId="12650"/>
    <cellStyle name="Normal 9 2 4 2 2 2 2 2 5 4 2" xfId="19628"/>
    <cellStyle name="Normal 9 2 4 2 2 2 2 2 6" xfId="4030"/>
    <cellStyle name="Normal 9 2 4 2 2 2 2 2 7" xfId="4031"/>
    <cellStyle name="Normal 9 2 4 2 2 2 2 2 8" xfId="10224"/>
    <cellStyle name="Normal 9 2 4 2 2 2 2 2 8 2" xfId="17209"/>
    <cellStyle name="Normal 9 2 4 2 2 2 2 2 9" xfId="20182"/>
    <cellStyle name="Normal 9 2 4 2 2 2 2 3" xfId="4032"/>
    <cellStyle name="Normal 9 2 4 2 2 2 2 3 2" xfId="4033"/>
    <cellStyle name="Normal 9 2 4 2 2 2 2 3 3" xfId="4034"/>
    <cellStyle name="Normal 9 2 4 2 2 2 2 3 4" xfId="10488"/>
    <cellStyle name="Normal 9 2 4 2 2 2 2 3 4 2" xfId="17473"/>
    <cellStyle name="Normal 9 2 4 2 2 2 2 4" xfId="4035"/>
    <cellStyle name="Normal 9 2 4 2 2 2 2 4 2" xfId="4036"/>
    <cellStyle name="Normal 9 2 4 2 2 2 2 4 3" xfId="4037"/>
    <cellStyle name="Normal 9 2 4 2 2 2 2 4 4" xfId="11125"/>
    <cellStyle name="Normal 9 2 4 2 2 2 2 4 4 2" xfId="18103"/>
    <cellStyle name="Normal 9 2 4 2 2 2 2 5" xfId="4038"/>
    <cellStyle name="Normal 9 2 4 2 2 2 2 5 2" xfId="4039"/>
    <cellStyle name="Normal 9 2 4 2 2 2 2 5 3" xfId="4040"/>
    <cellStyle name="Normal 9 2 4 2 2 2 2 5 4" xfId="11755"/>
    <cellStyle name="Normal 9 2 4 2 2 2 2 5 4 2" xfId="18733"/>
    <cellStyle name="Normal 9 2 4 2 2 2 2 6" xfId="4041"/>
    <cellStyle name="Normal 9 2 4 2 2 2 2 6 2" xfId="4042"/>
    <cellStyle name="Normal 9 2 4 2 2 2 2 6 3" xfId="4043"/>
    <cellStyle name="Normal 9 2 4 2 2 2 2 6 4" xfId="12385"/>
    <cellStyle name="Normal 9 2 4 2 2 2 2 6 4 2" xfId="19363"/>
    <cellStyle name="Normal 9 2 4 2 2 2 2 7" xfId="4044"/>
    <cellStyle name="Normal 9 2 4 2 2 2 2 8" xfId="4045"/>
    <cellStyle name="Normal 9 2 4 2 2 2 2 9" xfId="9958"/>
    <cellStyle name="Normal 9 2 4 2 2 2 2 9 2" xfId="16944"/>
    <cellStyle name="Normal 9 2 4 2 2 2 3" xfId="4046"/>
    <cellStyle name="Normal 9 2 4 2 2 2 3 2" xfId="4047"/>
    <cellStyle name="Normal 9 2 4 2 2 2 3 2 2" xfId="4048"/>
    <cellStyle name="Normal 9 2 4 2 2 2 3 2 3" xfId="4049"/>
    <cellStyle name="Normal 9 2 4 2 2 2 3 2 4" xfId="10621"/>
    <cellStyle name="Normal 9 2 4 2 2 2 3 2 4 2" xfId="17606"/>
    <cellStyle name="Normal 9 2 4 2 2 2 3 3" xfId="4050"/>
    <cellStyle name="Normal 9 2 4 2 2 2 3 3 2" xfId="4051"/>
    <cellStyle name="Normal 9 2 4 2 2 2 3 3 3" xfId="4052"/>
    <cellStyle name="Normal 9 2 4 2 2 2 3 3 4" xfId="11258"/>
    <cellStyle name="Normal 9 2 4 2 2 2 3 3 4 2" xfId="18236"/>
    <cellStyle name="Normal 9 2 4 2 2 2 3 4" xfId="4053"/>
    <cellStyle name="Normal 9 2 4 2 2 2 3 4 2" xfId="4054"/>
    <cellStyle name="Normal 9 2 4 2 2 2 3 4 3" xfId="4055"/>
    <cellStyle name="Normal 9 2 4 2 2 2 3 4 4" xfId="11888"/>
    <cellStyle name="Normal 9 2 4 2 2 2 3 4 4 2" xfId="18866"/>
    <cellStyle name="Normal 9 2 4 2 2 2 3 5" xfId="4056"/>
    <cellStyle name="Normal 9 2 4 2 2 2 3 5 2" xfId="4057"/>
    <cellStyle name="Normal 9 2 4 2 2 2 3 5 3" xfId="4058"/>
    <cellStyle name="Normal 9 2 4 2 2 2 3 5 4" xfId="12518"/>
    <cellStyle name="Normal 9 2 4 2 2 2 3 5 4 2" xfId="19496"/>
    <cellStyle name="Normal 9 2 4 2 2 2 3 6" xfId="4059"/>
    <cellStyle name="Normal 9 2 4 2 2 2 3 7" xfId="4060"/>
    <cellStyle name="Normal 9 2 4 2 2 2 3 8" xfId="10092"/>
    <cellStyle name="Normal 9 2 4 2 2 2 3 8 2" xfId="17077"/>
    <cellStyle name="Normal 9 2 4 2 2 2 3 9" xfId="20183"/>
    <cellStyle name="Normal 9 2 4 2 2 2 4" xfId="4061"/>
    <cellStyle name="Normal 9 2 4 2 2 2 4 2" xfId="4062"/>
    <cellStyle name="Normal 9 2 4 2 2 2 4 3" xfId="4063"/>
    <cellStyle name="Normal 9 2 4 2 2 2 4 4" xfId="10356"/>
    <cellStyle name="Normal 9 2 4 2 2 2 4 4 2" xfId="17341"/>
    <cellStyle name="Normal 9 2 4 2 2 2 5" xfId="4064"/>
    <cellStyle name="Normal 9 2 4 2 2 2 5 2" xfId="4065"/>
    <cellStyle name="Normal 9 2 4 2 2 2 5 3" xfId="4066"/>
    <cellStyle name="Normal 9 2 4 2 2 2 5 4" xfId="10993"/>
    <cellStyle name="Normal 9 2 4 2 2 2 5 4 2" xfId="17971"/>
    <cellStyle name="Normal 9 2 4 2 2 2 6" xfId="4067"/>
    <cellStyle name="Normal 9 2 4 2 2 2 6 2" xfId="4068"/>
    <cellStyle name="Normal 9 2 4 2 2 2 6 3" xfId="4069"/>
    <cellStyle name="Normal 9 2 4 2 2 2 6 4" xfId="11623"/>
    <cellStyle name="Normal 9 2 4 2 2 2 6 4 2" xfId="18601"/>
    <cellStyle name="Normal 9 2 4 2 2 2 7" xfId="4070"/>
    <cellStyle name="Normal 9 2 4 2 2 2 7 2" xfId="4071"/>
    <cellStyle name="Normal 9 2 4 2 2 2 7 3" xfId="4072"/>
    <cellStyle name="Normal 9 2 4 2 2 2 7 4" xfId="12253"/>
    <cellStyle name="Normal 9 2 4 2 2 2 7 4 2" xfId="19231"/>
    <cellStyle name="Normal 9 2 4 2 2 2 8" xfId="4073"/>
    <cellStyle name="Normal 9 2 4 2 2 2 9" xfId="4074"/>
    <cellStyle name="Normal 9 2 4 2 2 3" xfId="4075"/>
    <cellStyle name="Normal 9 2 4 2 2 3 10" xfId="20184"/>
    <cellStyle name="Normal 9 2 4 2 2 3 2" xfId="4076"/>
    <cellStyle name="Normal 9 2 4 2 2 3 2 2" xfId="4077"/>
    <cellStyle name="Normal 9 2 4 2 2 3 2 2 2" xfId="4078"/>
    <cellStyle name="Normal 9 2 4 2 2 3 2 2 3" xfId="4079"/>
    <cellStyle name="Normal 9 2 4 2 2 3 2 2 4" xfId="10687"/>
    <cellStyle name="Normal 9 2 4 2 2 3 2 2 4 2" xfId="17672"/>
    <cellStyle name="Normal 9 2 4 2 2 3 2 3" xfId="4080"/>
    <cellStyle name="Normal 9 2 4 2 2 3 2 3 2" xfId="4081"/>
    <cellStyle name="Normal 9 2 4 2 2 3 2 3 3" xfId="4082"/>
    <cellStyle name="Normal 9 2 4 2 2 3 2 3 4" xfId="11324"/>
    <cellStyle name="Normal 9 2 4 2 2 3 2 3 4 2" xfId="18302"/>
    <cellStyle name="Normal 9 2 4 2 2 3 2 4" xfId="4083"/>
    <cellStyle name="Normal 9 2 4 2 2 3 2 4 2" xfId="4084"/>
    <cellStyle name="Normal 9 2 4 2 2 3 2 4 3" xfId="4085"/>
    <cellStyle name="Normal 9 2 4 2 2 3 2 4 4" xfId="11954"/>
    <cellStyle name="Normal 9 2 4 2 2 3 2 4 4 2" xfId="18932"/>
    <cellStyle name="Normal 9 2 4 2 2 3 2 5" xfId="4086"/>
    <cellStyle name="Normal 9 2 4 2 2 3 2 5 2" xfId="4087"/>
    <cellStyle name="Normal 9 2 4 2 2 3 2 5 3" xfId="4088"/>
    <cellStyle name="Normal 9 2 4 2 2 3 2 5 4" xfId="12584"/>
    <cellStyle name="Normal 9 2 4 2 2 3 2 5 4 2" xfId="19562"/>
    <cellStyle name="Normal 9 2 4 2 2 3 2 6" xfId="4089"/>
    <cellStyle name="Normal 9 2 4 2 2 3 2 7" xfId="4090"/>
    <cellStyle name="Normal 9 2 4 2 2 3 2 8" xfId="10158"/>
    <cellStyle name="Normal 9 2 4 2 2 3 2 8 2" xfId="17143"/>
    <cellStyle name="Normal 9 2 4 2 2 3 2 9" xfId="20185"/>
    <cellStyle name="Normal 9 2 4 2 2 3 3" xfId="4091"/>
    <cellStyle name="Normal 9 2 4 2 2 3 3 2" xfId="4092"/>
    <cellStyle name="Normal 9 2 4 2 2 3 3 3" xfId="4093"/>
    <cellStyle name="Normal 9 2 4 2 2 3 3 4" xfId="10422"/>
    <cellStyle name="Normal 9 2 4 2 2 3 3 4 2" xfId="17407"/>
    <cellStyle name="Normal 9 2 4 2 2 3 4" xfId="4094"/>
    <cellStyle name="Normal 9 2 4 2 2 3 4 2" xfId="4095"/>
    <cellStyle name="Normal 9 2 4 2 2 3 4 3" xfId="4096"/>
    <cellStyle name="Normal 9 2 4 2 2 3 4 4" xfId="11059"/>
    <cellStyle name="Normal 9 2 4 2 2 3 4 4 2" xfId="18037"/>
    <cellStyle name="Normal 9 2 4 2 2 3 5" xfId="4097"/>
    <cellStyle name="Normal 9 2 4 2 2 3 5 2" xfId="4098"/>
    <cellStyle name="Normal 9 2 4 2 2 3 5 3" xfId="4099"/>
    <cellStyle name="Normal 9 2 4 2 2 3 5 4" xfId="11689"/>
    <cellStyle name="Normal 9 2 4 2 2 3 5 4 2" xfId="18667"/>
    <cellStyle name="Normal 9 2 4 2 2 3 6" xfId="4100"/>
    <cellStyle name="Normal 9 2 4 2 2 3 6 2" xfId="4101"/>
    <cellStyle name="Normal 9 2 4 2 2 3 6 3" xfId="4102"/>
    <cellStyle name="Normal 9 2 4 2 2 3 6 4" xfId="12319"/>
    <cellStyle name="Normal 9 2 4 2 2 3 6 4 2" xfId="19297"/>
    <cellStyle name="Normal 9 2 4 2 2 3 7" xfId="4103"/>
    <cellStyle name="Normal 9 2 4 2 2 3 8" xfId="4104"/>
    <cellStyle name="Normal 9 2 4 2 2 3 9" xfId="9892"/>
    <cellStyle name="Normal 9 2 4 2 2 3 9 2" xfId="16878"/>
    <cellStyle name="Normal 9 2 4 2 2 4" xfId="4105"/>
    <cellStyle name="Normal 9 2 4 2 2 4 2" xfId="4106"/>
    <cellStyle name="Normal 9 2 4 2 2 4 2 2" xfId="4107"/>
    <cellStyle name="Normal 9 2 4 2 2 4 2 3" xfId="4108"/>
    <cellStyle name="Normal 9 2 4 2 2 4 2 4" xfId="10555"/>
    <cellStyle name="Normal 9 2 4 2 2 4 2 4 2" xfId="17540"/>
    <cellStyle name="Normal 9 2 4 2 2 4 3" xfId="4109"/>
    <cellStyle name="Normal 9 2 4 2 2 4 3 2" xfId="4110"/>
    <cellStyle name="Normal 9 2 4 2 2 4 3 3" xfId="4111"/>
    <cellStyle name="Normal 9 2 4 2 2 4 3 4" xfId="11192"/>
    <cellStyle name="Normal 9 2 4 2 2 4 3 4 2" xfId="18170"/>
    <cellStyle name="Normal 9 2 4 2 2 4 4" xfId="4112"/>
    <cellStyle name="Normal 9 2 4 2 2 4 4 2" xfId="4113"/>
    <cellStyle name="Normal 9 2 4 2 2 4 4 3" xfId="4114"/>
    <cellStyle name="Normal 9 2 4 2 2 4 4 4" xfId="11822"/>
    <cellStyle name="Normal 9 2 4 2 2 4 4 4 2" xfId="18800"/>
    <cellStyle name="Normal 9 2 4 2 2 4 5" xfId="4115"/>
    <cellStyle name="Normal 9 2 4 2 2 4 5 2" xfId="4116"/>
    <cellStyle name="Normal 9 2 4 2 2 4 5 3" xfId="4117"/>
    <cellStyle name="Normal 9 2 4 2 2 4 5 4" xfId="12452"/>
    <cellStyle name="Normal 9 2 4 2 2 4 5 4 2" xfId="19430"/>
    <cellStyle name="Normal 9 2 4 2 2 4 6" xfId="4118"/>
    <cellStyle name="Normal 9 2 4 2 2 4 7" xfId="4119"/>
    <cellStyle name="Normal 9 2 4 2 2 4 8" xfId="10026"/>
    <cellStyle name="Normal 9 2 4 2 2 4 8 2" xfId="17011"/>
    <cellStyle name="Normal 9 2 4 2 2 4 9" xfId="20186"/>
    <cellStyle name="Normal 9 2 4 2 2 5" xfId="4120"/>
    <cellStyle name="Normal 9 2 4 2 2 5 2" xfId="4121"/>
    <cellStyle name="Normal 9 2 4 2 2 5 2 2" xfId="4122"/>
    <cellStyle name="Normal 9 2 4 2 2 5 2 3" xfId="4123"/>
    <cellStyle name="Normal 9 2 4 2 2 5 2 4" xfId="11458"/>
    <cellStyle name="Normal 9 2 4 2 2 5 2 4 2" xfId="18436"/>
    <cellStyle name="Normal 9 2 4 2 2 5 3" xfId="4124"/>
    <cellStyle name="Normal 9 2 4 2 2 5 3 2" xfId="4125"/>
    <cellStyle name="Normal 9 2 4 2 2 5 3 3" xfId="4126"/>
    <cellStyle name="Normal 9 2 4 2 2 5 3 4" xfId="12088"/>
    <cellStyle name="Normal 9 2 4 2 2 5 3 4 2" xfId="19066"/>
    <cellStyle name="Normal 9 2 4 2 2 5 4" xfId="4127"/>
    <cellStyle name="Normal 9 2 4 2 2 5 4 2" xfId="4128"/>
    <cellStyle name="Normal 9 2 4 2 2 5 4 3" xfId="4129"/>
    <cellStyle name="Normal 9 2 4 2 2 5 4 4" xfId="12721"/>
    <cellStyle name="Normal 9 2 4 2 2 5 4 4 2" xfId="19696"/>
    <cellStyle name="Normal 9 2 4 2 2 5 5" xfId="4130"/>
    <cellStyle name="Normal 9 2 4 2 2 5 6" xfId="4131"/>
    <cellStyle name="Normal 9 2 4 2 2 5 7" xfId="10824"/>
    <cellStyle name="Normal 9 2 4 2 2 5 7 2" xfId="17806"/>
    <cellStyle name="Normal 9 2 4 2 2 5 8" xfId="20187"/>
    <cellStyle name="Normal 9 2 4 2 2 6" xfId="4132"/>
    <cellStyle name="Normal 9 2 4 2 2 6 2" xfId="4133"/>
    <cellStyle name="Normal 9 2 4 2 2 6 2 2" xfId="4134"/>
    <cellStyle name="Normal 9 2 4 2 2 6 2 3" xfId="4135"/>
    <cellStyle name="Normal 9 2 4 2 2 6 2 4" xfId="12822"/>
    <cellStyle name="Normal 9 2 4 2 2 6 2 4 2" xfId="19797"/>
    <cellStyle name="Normal 9 2 4 2 2 6 3" xfId="4136"/>
    <cellStyle name="Normal 9 2 4 2 2 6 4" xfId="4137"/>
    <cellStyle name="Normal 9 2 4 2 2 6 5" xfId="10290"/>
    <cellStyle name="Normal 9 2 4 2 2 6 5 2" xfId="17275"/>
    <cellStyle name="Normal 9 2 4 2 2 6 6" xfId="20188"/>
    <cellStyle name="Normal 9 2 4 2 2 7" xfId="4138"/>
    <cellStyle name="Normal 9 2 4 2 2 7 2" xfId="4139"/>
    <cellStyle name="Normal 9 2 4 2 2 7 3" xfId="4140"/>
    <cellStyle name="Normal 9 2 4 2 2 7 4" xfId="10927"/>
    <cellStyle name="Normal 9 2 4 2 2 7 4 2" xfId="17905"/>
    <cellStyle name="Normal 9 2 4 2 2 8" xfId="4141"/>
    <cellStyle name="Normal 9 2 4 2 2 8 2" xfId="4142"/>
    <cellStyle name="Normal 9 2 4 2 2 8 3" xfId="4143"/>
    <cellStyle name="Normal 9 2 4 2 2 8 4" xfId="11557"/>
    <cellStyle name="Normal 9 2 4 2 2 8 4 2" xfId="18535"/>
    <cellStyle name="Normal 9 2 4 2 2 9" xfId="4144"/>
    <cellStyle name="Normal 9 2 4 2 2 9 2" xfId="4145"/>
    <cellStyle name="Normal 9 2 4 2 2 9 3" xfId="4146"/>
    <cellStyle name="Normal 9 2 4 2 2 9 4" xfId="12187"/>
    <cellStyle name="Normal 9 2 4 2 2 9 4 2" xfId="19165"/>
    <cellStyle name="Normal 9 2 4 2 3" xfId="4147"/>
    <cellStyle name="Normal 9 2 4 2 3 10" xfId="4148"/>
    <cellStyle name="Normal 9 2 4 2 3 11" xfId="9793"/>
    <cellStyle name="Normal 9 2 4 2 3 11 2" xfId="16779"/>
    <cellStyle name="Normal 9 2 4 2 3 12" xfId="20189"/>
    <cellStyle name="Normal 9 2 4 2 3 2" xfId="4149"/>
    <cellStyle name="Normal 9 2 4 2 3 2 10" xfId="20190"/>
    <cellStyle name="Normal 9 2 4 2 3 2 2" xfId="4150"/>
    <cellStyle name="Normal 9 2 4 2 3 2 2 2" xfId="4151"/>
    <cellStyle name="Normal 9 2 4 2 3 2 2 2 2" xfId="4152"/>
    <cellStyle name="Normal 9 2 4 2 3 2 2 2 3" xfId="4153"/>
    <cellStyle name="Normal 9 2 4 2 3 2 2 2 4" xfId="10720"/>
    <cellStyle name="Normal 9 2 4 2 3 2 2 2 4 2" xfId="17705"/>
    <cellStyle name="Normal 9 2 4 2 3 2 2 3" xfId="4154"/>
    <cellStyle name="Normal 9 2 4 2 3 2 2 3 2" xfId="4155"/>
    <cellStyle name="Normal 9 2 4 2 3 2 2 3 3" xfId="4156"/>
    <cellStyle name="Normal 9 2 4 2 3 2 2 3 4" xfId="11357"/>
    <cellStyle name="Normal 9 2 4 2 3 2 2 3 4 2" xfId="18335"/>
    <cellStyle name="Normal 9 2 4 2 3 2 2 4" xfId="4157"/>
    <cellStyle name="Normal 9 2 4 2 3 2 2 4 2" xfId="4158"/>
    <cellStyle name="Normal 9 2 4 2 3 2 2 4 3" xfId="4159"/>
    <cellStyle name="Normal 9 2 4 2 3 2 2 4 4" xfId="11987"/>
    <cellStyle name="Normal 9 2 4 2 3 2 2 4 4 2" xfId="18965"/>
    <cellStyle name="Normal 9 2 4 2 3 2 2 5" xfId="4160"/>
    <cellStyle name="Normal 9 2 4 2 3 2 2 5 2" xfId="4161"/>
    <cellStyle name="Normal 9 2 4 2 3 2 2 5 3" xfId="4162"/>
    <cellStyle name="Normal 9 2 4 2 3 2 2 5 4" xfId="12617"/>
    <cellStyle name="Normal 9 2 4 2 3 2 2 5 4 2" xfId="19595"/>
    <cellStyle name="Normal 9 2 4 2 3 2 2 6" xfId="4163"/>
    <cellStyle name="Normal 9 2 4 2 3 2 2 7" xfId="4164"/>
    <cellStyle name="Normal 9 2 4 2 3 2 2 8" xfId="10191"/>
    <cellStyle name="Normal 9 2 4 2 3 2 2 8 2" xfId="17176"/>
    <cellStyle name="Normal 9 2 4 2 3 2 2 9" xfId="20191"/>
    <cellStyle name="Normal 9 2 4 2 3 2 3" xfId="4165"/>
    <cellStyle name="Normal 9 2 4 2 3 2 3 2" xfId="4166"/>
    <cellStyle name="Normal 9 2 4 2 3 2 3 3" xfId="4167"/>
    <cellStyle name="Normal 9 2 4 2 3 2 3 4" xfId="10455"/>
    <cellStyle name="Normal 9 2 4 2 3 2 3 4 2" xfId="17440"/>
    <cellStyle name="Normal 9 2 4 2 3 2 4" xfId="4168"/>
    <cellStyle name="Normal 9 2 4 2 3 2 4 2" xfId="4169"/>
    <cellStyle name="Normal 9 2 4 2 3 2 4 3" xfId="4170"/>
    <cellStyle name="Normal 9 2 4 2 3 2 4 4" xfId="11092"/>
    <cellStyle name="Normal 9 2 4 2 3 2 4 4 2" xfId="18070"/>
    <cellStyle name="Normal 9 2 4 2 3 2 5" xfId="4171"/>
    <cellStyle name="Normal 9 2 4 2 3 2 5 2" xfId="4172"/>
    <cellStyle name="Normal 9 2 4 2 3 2 5 3" xfId="4173"/>
    <cellStyle name="Normal 9 2 4 2 3 2 5 4" xfId="11722"/>
    <cellStyle name="Normal 9 2 4 2 3 2 5 4 2" xfId="18700"/>
    <cellStyle name="Normal 9 2 4 2 3 2 6" xfId="4174"/>
    <cellStyle name="Normal 9 2 4 2 3 2 6 2" xfId="4175"/>
    <cellStyle name="Normal 9 2 4 2 3 2 6 3" xfId="4176"/>
    <cellStyle name="Normal 9 2 4 2 3 2 6 4" xfId="12352"/>
    <cellStyle name="Normal 9 2 4 2 3 2 6 4 2" xfId="19330"/>
    <cellStyle name="Normal 9 2 4 2 3 2 7" xfId="4177"/>
    <cellStyle name="Normal 9 2 4 2 3 2 8" xfId="4178"/>
    <cellStyle name="Normal 9 2 4 2 3 2 9" xfId="9925"/>
    <cellStyle name="Normal 9 2 4 2 3 2 9 2" xfId="16911"/>
    <cellStyle name="Normal 9 2 4 2 3 3" xfId="4179"/>
    <cellStyle name="Normal 9 2 4 2 3 3 2" xfId="4180"/>
    <cellStyle name="Normal 9 2 4 2 3 3 2 2" xfId="4181"/>
    <cellStyle name="Normal 9 2 4 2 3 3 2 3" xfId="4182"/>
    <cellStyle name="Normal 9 2 4 2 3 3 2 4" xfId="10588"/>
    <cellStyle name="Normal 9 2 4 2 3 3 2 4 2" xfId="17573"/>
    <cellStyle name="Normal 9 2 4 2 3 3 3" xfId="4183"/>
    <cellStyle name="Normal 9 2 4 2 3 3 3 2" xfId="4184"/>
    <cellStyle name="Normal 9 2 4 2 3 3 3 3" xfId="4185"/>
    <cellStyle name="Normal 9 2 4 2 3 3 3 4" xfId="11225"/>
    <cellStyle name="Normal 9 2 4 2 3 3 3 4 2" xfId="18203"/>
    <cellStyle name="Normal 9 2 4 2 3 3 4" xfId="4186"/>
    <cellStyle name="Normal 9 2 4 2 3 3 4 2" xfId="4187"/>
    <cellStyle name="Normal 9 2 4 2 3 3 4 3" xfId="4188"/>
    <cellStyle name="Normal 9 2 4 2 3 3 4 4" xfId="11855"/>
    <cellStyle name="Normal 9 2 4 2 3 3 4 4 2" xfId="18833"/>
    <cellStyle name="Normal 9 2 4 2 3 3 5" xfId="4189"/>
    <cellStyle name="Normal 9 2 4 2 3 3 5 2" xfId="4190"/>
    <cellStyle name="Normal 9 2 4 2 3 3 5 3" xfId="4191"/>
    <cellStyle name="Normal 9 2 4 2 3 3 5 4" xfId="12485"/>
    <cellStyle name="Normal 9 2 4 2 3 3 5 4 2" xfId="19463"/>
    <cellStyle name="Normal 9 2 4 2 3 3 6" xfId="4192"/>
    <cellStyle name="Normal 9 2 4 2 3 3 7" xfId="4193"/>
    <cellStyle name="Normal 9 2 4 2 3 3 8" xfId="10059"/>
    <cellStyle name="Normal 9 2 4 2 3 3 8 2" xfId="17044"/>
    <cellStyle name="Normal 9 2 4 2 3 3 9" xfId="20192"/>
    <cellStyle name="Normal 9 2 4 2 3 4" xfId="4194"/>
    <cellStyle name="Normal 9 2 4 2 3 4 2" xfId="4195"/>
    <cellStyle name="Normal 9 2 4 2 3 4 2 2" xfId="4196"/>
    <cellStyle name="Normal 9 2 4 2 3 4 2 3" xfId="4197"/>
    <cellStyle name="Normal 9 2 4 2 3 4 2 4" xfId="11459"/>
    <cellStyle name="Normal 9 2 4 2 3 4 2 4 2" xfId="18437"/>
    <cellStyle name="Normal 9 2 4 2 3 4 3" xfId="4198"/>
    <cellStyle name="Normal 9 2 4 2 3 4 3 2" xfId="4199"/>
    <cellStyle name="Normal 9 2 4 2 3 4 3 3" xfId="4200"/>
    <cellStyle name="Normal 9 2 4 2 3 4 3 4" xfId="12089"/>
    <cellStyle name="Normal 9 2 4 2 3 4 3 4 2" xfId="19067"/>
    <cellStyle name="Normal 9 2 4 2 3 4 4" xfId="4201"/>
    <cellStyle name="Normal 9 2 4 2 3 4 4 2" xfId="4202"/>
    <cellStyle name="Normal 9 2 4 2 3 4 4 3" xfId="4203"/>
    <cellStyle name="Normal 9 2 4 2 3 4 4 4" xfId="12722"/>
    <cellStyle name="Normal 9 2 4 2 3 4 4 4 2" xfId="19697"/>
    <cellStyle name="Normal 9 2 4 2 3 4 5" xfId="4204"/>
    <cellStyle name="Normal 9 2 4 2 3 4 6" xfId="4205"/>
    <cellStyle name="Normal 9 2 4 2 3 4 7" xfId="10825"/>
    <cellStyle name="Normal 9 2 4 2 3 4 7 2" xfId="17807"/>
    <cellStyle name="Normal 9 2 4 2 3 4 8" xfId="20193"/>
    <cellStyle name="Normal 9 2 4 2 3 5" xfId="4206"/>
    <cellStyle name="Normal 9 2 4 2 3 5 2" xfId="4207"/>
    <cellStyle name="Normal 9 2 4 2 3 5 2 2" xfId="4208"/>
    <cellStyle name="Normal 9 2 4 2 3 5 2 3" xfId="4209"/>
    <cellStyle name="Normal 9 2 4 2 3 5 2 4" xfId="12823"/>
    <cellStyle name="Normal 9 2 4 2 3 5 2 4 2" xfId="19798"/>
    <cellStyle name="Normal 9 2 4 2 3 5 3" xfId="4210"/>
    <cellStyle name="Normal 9 2 4 2 3 5 4" xfId="4211"/>
    <cellStyle name="Normal 9 2 4 2 3 5 5" xfId="10323"/>
    <cellStyle name="Normal 9 2 4 2 3 5 5 2" xfId="17308"/>
    <cellStyle name="Normal 9 2 4 2 3 5 6" xfId="20194"/>
    <cellStyle name="Normal 9 2 4 2 3 6" xfId="4212"/>
    <cellStyle name="Normal 9 2 4 2 3 6 2" xfId="4213"/>
    <cellStyle name="Normal 9 2 4 2 3 6 3" xfId="4214"/>
    <cellStyle name="Normal 9 2 4 2 3 6 4" xfId="10960"/>
    <cellStyle name="Normal 9 2 4 2 3 6 4 2" xfId="17938"/>
    <cellStyle name="Normal 9 2 4 2 3 7" xfId="4215"/>
    <cellStyle name="Normal 9 2 4 2 3 7 2" xfId="4216"/>
    <cellStyle name="Normal 9 2 4 2 3 7 3" xfId="4217"/>
    <cellStyle name="Normal 9 2 4 2 3 7 4" xfId="11590"/>
    <cellStyle name="Normal 9 2 4 2 3 7 4 2" xfId="18568"/>
    <cellStyle name="Normal 9 2 4 2 3 8" xfId="4218"/>
    <cellStyle name="Normal 9 2 4 2 3 8 2" xfId="4219"/>
    <cellStyle name="Normal 9 2 4 2 3 8 3" xfId="4220"/>
    <cellStyle name="Normal 9 2 4 2 3 8 4" xfId="12220"/>
    <cellStyle name="Normal 9 2 4 2 3 8 4 2" xfId="19198"/>
    <cellStyle name="Normal 9 2 4 2 3 9" xfId="4221"/>
    <cellStyle name="Normal 9 2 4 2 4" xfId="4222"/>
    <cellStyle name="Normal 9 2 4 2 4 10" xfId="20195"/>
    <cellStyle name="Normal 9 2 4 2 4 2" xfId="4223"/>
    <cellStyle name="Normal 9 2 4 2 4 2 2" xfId="4224"/>
    <cellStyle name="Normal 9 2 4 2 4 2 2 2" xfId="4225"/>
    <cellStyle name="Normal 9 2 4 2 4 2 2 3" xfId="4226"/>
    <cellStyle name="Normal 9 2 4 2 4 2 2 4" xfId="10654"/>
    <cellStyle name="Normal 9 2 4 2 4 2 2 4 2" xfId="17639"/>
    <cellStyle name="Normal 9 2 4 2 4 2 3" xfId="4227"/>
    <cellStyle name="Normal 9 2 4 2 4 2 3 2" xfId="4228"/>
    <cellStyle name="Normal 9 2 4 2 4 2 3 3" xfId="4229"/>
    <cellStyle name="Normal 9 2 4 2 4 2 3 4" xfId="11291"/>
    <cellStyle name="Normal 9 2 4 2 4 2 3 4 2" xfId="18269"/>
    <cellStyle name="Normal 9 2 4 2 4 2 4" xfId="4230"/>
    <cellStyle name="Normal 9 2 4 2 4 2 4 2" xfId="4231"/>
    <cellStyle name="Normal 9 2 4 2 4 2 4 3" xfId="4232"/>
    <cellStyle name="Normal 9 2 4 2 4 2 4 4" xfId="11921"/>
    <cellStyle name="Normal 9 2 4 2 4 2 4 4 2" xfId="18899"/>
    <cellStyle name="Normal 9 2 4 2 4 2 5" xfId="4233"/>
    <cellStyle name="Normal 9 2 4 2 4 2 5 2" xfId="4234"/>
    <cellStyle name="Normal 9 2 4 2 4 2 5 3" xfId="4235"/>
    <cellStyle name="Normal 9 2 4 2 4 2 5 4" xfId="12551"/>
    <cellStyle name="Normal 9 2 4 2 4 2 5 4 2" xfId="19529"/>
    <cellStyle name="Normal 9 2 4 2 4 2 6" xfId="4236"/>
    <cellStyle name="Normal 9 2 4 2 4 2 7" xfId="4237"/>
    <cellStyle name="Normal 9 2 4 2 4 2 8" xfId="10125"/>
    <cellStyle name="Normal 9 2 4 2 4 2 8 2" xfId="17110"/>
    <cellStyle name="Normal 9 2 4 2 4 2 9" xfId="20196"/>
    <cellStyle name="Normal 9 2 4 2 4 3" xfId="4238"/>
    <cellStyle name="Normal 9 2 4 2 4 3 2" xfId="4239"/>
    <cellStyle name="Normal 9 2 4 2 4 3 3" xfId="4240"/>
    <cellStyle name="Normal 9 2 4 2 4 3 4" xfId="10389"/>
    <cellStyle name="Normal 9 2 4 2 4 3 4 2" xfId="17374"/>
    <cellStyle name="Normal 9 2 4 2 4 4" xfId="4241"/>
    <cellStyle name="Normal 9 2 4 2 4 4 2" xfId="4242"/>
    <cellStyle name="Normal 9 2 4 2 4 4 3" xfId="4243"/>
    <cellStyle name="Normal 9 2 4 2 4 4 4" xfId="11026"/>
    <cellStyle name="Normal 9 2 4 2 4 4 4 2" xfId="18004"/>
    <cellStyle name="Normal 9 2 4 2 4 5" xfId="4244"/>
    <cellStyle name="Normal 9 2 4 2 4 5 2" xfId="4245"/>
    <cellStyle name="Normal 9 2 4 2 4 5 3" xfId="4246"/>
    <cellStyle name="Normal 9 2 4 2 4 5 4" xfId="11656"/>
    <cellStyle name="Normal 9 2 4 2 4 5 4 2" xfId="18634"/>
    <cellStyle name="Normal 9 2 4 2 4 6" xfId="4247"/>
    <cellStyle name="Normal 9 2 4 2 4 6 2" xfId="4248"/>
    <cellStyle name="Normal 9 2 4 2 4 6 3" xfId="4249"/>
    <cellStyle name="Normal 9 2 4 2 4 6 4" xfId="12286"/>
    <cellStyle name="Normal 9 2 4 2 4 6 4 2" xfId="19264"/>
    <cellStyle name="Normal 9 2 4 2 4 7" xfId="4250"/>
    <cellStyle name="Normal 9 2 4 2 4 8" xfId="4251"/>
    <cellStyle name="Normal 9 2 4 2 4 9" xfId="9859"/>
    <cellStyle name="Normal 9 2 4 2 4 9 2" xfId="16845"/>
    <cellStyle name="Normal 9 2 4 2 5" xfId="4252"/>
    <cellStyle name="Normal 9 2 4 2 5 2" xfId="4253"/>
    <cellStyle name="Normal 9 2 4 2 5 2 2" xfId="4254"/>
    <cellStyle name="Normal 9 2 4 2 5 2 3" xfId="4255"/>
    <cellStyle name="Normal 9 2 4 2 5 2 4" xfId="10522"/>
    <cellStyle name="Normal 9 2 4 2 5 2 4 2" xfId="17507"/>
    <cellStyle name="Normal 9 2 4 2 5 3" xfId="4256"/>
    <cellStyle name="Normal 9 2 4 2 5 3 2" xfId="4257"/>
    <cellStyle name="Normal 9 2 4 2 5 3 3" xfId="4258"/>
    <cellStyle name="Normal 9 2 4 2 5 3 4" xfId="11159"/>
    <cellStyle name="Normal 9 2 4 2 5 3 4 2" xfId="18137"/>
    <cellStyle name="Normal 9 2 4 2 5 4" xfId="4259"/>
    <cellStyle name="Normal 9 2 4 2 5 4 2" xfId="4260"/>
    <cellStyle name="Normal 9 2 4 2 5 4 3" xfId="4261"/>
    <cellStyle name="Normal 9 2 4 2 5 4 4" xfId="11789"/>
    <cellStyle name="Normal 9 2 4 2 5 4 4 2" xfId="18767"/>
    <cellStyle name="Normal 9 2 4 2 5 5" xfId="4262"/>
    <cellStyle name="Normal 9 2 4 2 5 5 2" xfId="4263"/>
    <cellStyle name="Normal 9 2 4 2 5 5 3" xfId="4264"/>
    <cellStyle name="Normal 9 2 4 2 5 5 4" xfId="12419"/>
    <cellStyle name="Normal 9 2 4 2 5 5 4 2" xfId="19397"/>
    <cellStyle name="Normal 9 2 4 2 5 6" xfId="4265"/>
    <cellStyle name="Normal 9 2 4 2 5 7" xfId="4266"/>
    <cellStyle name="Normal 9 2 4 2 5 8" xfId="9993"/>
    <cellStyle name="Normal 9 2 4 2 5 8 2" xfId="16978"/>
    <cellStyle name="Normal 9 2 4 2 5 9" xfId="20197"/>
    <cellStyle name="Normal 9 2 4 2 6" xfId="4267"/>
    <cellStyle name="Normal 9 2 4 2 6 2" xfId="4268"/>
    <cellStyle name="Normal 9 2 4 2 6 2 2" xfId="4269"/>
    <cellStyle name="Normal 9 2 4 2 6 2 3" xfId="4270"/>
    <cellStyle name="Normal 9 2 4 2 6 2 4" xfId="11423"/>
    <cellStyle name="Normal 9 2 4 2 6 2 4 2" xfId="18401"/>
    <cellStyle name="Normal 9 2 4 2 6 3" xfId="4271"/>
    <cellStyle name="Normal 9 2 4 2 6 3 2" xfId="4272"/>
    <cellStyle name="Normal 9 2 4 2 6 3 3" xfId="4273"/>
    <cellStyle name="Normal 9 2 4 2 6 3 4" xfId="12053"/>
    <cellStyle name="Normal 9 2 4 2 6 3 4 2" xfId="19031"/>
    <cellStyle name="Normal 9 2 4 2 6 4" xfId="4274"/>
    <cellStyle name="Normal 9 2 4 2 6 4 2" xfId="4275"/>
    <cellStyle name="Normal 9 2 4 2 6 4 3" xfId="4276"/>
    <cellStyle name="Normal 9 2 4 2 6 4 4" xfId="12683"/>
    <cellStyle name="Normal 9 2 4 2 6 4 4 2" xfId="19661"/>
    <cellStyle name="Normal 9 2 4 2 6 5" xfId="4277"/>
    <cellStyle name="Normal 9 2 4 2 6 6" xfId="4278"/>
    <cellStyle name="Normal 9 2 4 2 6 7" xfId="10786"/>
    <cellStyle name="Normal 9 2 4 2 6 7 2" xfId="17771"/>
    <cellStyle name="Normal 9 2 4 2 6 8" xfId="20198"/>
    <cellStyle name="Normal 9 2 4 2 7" xfId="4279"/>
    <cellStyle name="Normal 9 2 4 2 7 2" xfId="4280"/>
    <cellStyle name="Normal 9 2 4 2 7 2 2" xfId="4281"/>
    <cellStyle name="Normal 9 2 4 2 7 2 3" xfId="4282"/>
    <cellStyle name="Normal 9 2 4 2 7 2 4" xfId="12787"/>
    <cellStyle name="Normal 9 2 4 2 7 2 4 2" xfId="19762"/>
    <cellStyle name="Normal 9 2 4 2 7 3" xfId="4283"/>
    <cellStyle name="Normal 9 2 4 2 7 4" xfId="4284"/>
    <cellStyle name="Normal 9 2 4 2 7 5" xfId="10257"/>
    <cellStyle name="Normal 9 2 4 2 7 5 2" xfId="17242"/>
    <cellStyle name="Normal 9 2 4 2 7 6" xfId="20199"/>
    <cellStyle name="Normal 9 2 4 2 8" xfId="4285"/>
    <cellStyle name="Normal 9 2 4 2 8 2" xfId="4286"/>
    <cellStyle name="Normal 9 2 4 2 8 3" xfId="4287"/>
    <cellStyle name="Normal 9 2 4 2 8 4" xfId="10894"/>
    <cellStyle name="Normal 9 2 4 2 8 4 2" xfId="17872"/>
    <cellStyle name="Normal 9 2 4 2 9" xfId="4288"/>
    <cellStyle name="Normal 9 2 4 2 9 2" xfId="4289"/>
    <cellStyle name="Normal 9 2 4 2 9 3" xfId="4290"/>
    <cellStyle name="Normal 9 2 4 2 9 4" xfId="11524"/>
    <cellStyle name="Normal 9 2 4 2 9 4 2" xfId="18502"/>
    <cellStyle name="Normal 9 2 4 3" xfId="4291"/>
    <cellStyle name="Normal 9 2 4 3 10" xfId="4292"/>
    <cellStyle name="Normal 9 2 4 3 11" xfId="4293"/>
    <cellStyle name="Normal 9 2 4 3 12" xfId="9742"/>
    <cellStyle name="Normal 9 2 4 3 12 2" xfId="16729"/>
    <cellStyle name="Normal 9 2 4 3 13" xfId="20200"/>
    <cellStyle name="Normal 9 2 4 3 2" xfId="4294"/>
    <cellStyle name="Normal 9 2 4 3 2 10" xfId="9809"/>
    <cellStyle name="Normal 9 2 4 3 2 10 2" xfId="16795"/>
    <cellStyle name="Normal 9 2 4 3 2 11" xfId="20201"/>
    <cellStyle name="Normal 9 2 4 3 2 2" xfId="4295"/>
    <cellStyle name="Normal 9 2 4 3 2 2 10" xfId="20202"/>
    <cellStyle name="Normal 9 2 4 3 2 2 2" xfId="4296"/>
    <cellStyle name="Normal 9 2 4 3 2 2 2 2" xfId="4297"/>
    <cellStyle name="Normal 9 2 4 3 2 2 2 2 2" xfId="4298"/>
    <cellStyle name="Normal 9 2 4 3 2 2 2 2 3" xfId="4299"/>
    <cellStyle name="Normal 9 2 4 3 2 2 2 2 4" xfId="10736"/>
    <cellStyle name="Normal 9 2 4 3 2 2 2 2 4 2" xfId="17721"/>
    <cellStyle name="Normal 9 2 4 3 2 2 2 3" xfId="4300"/>
    <cellStyle name="Normal 9 2 4 3 2 2 2 3 2" xfId="4301"/>
    <cellStyle name="Normal 9 2 4 3 2 2 2 3 3" xfId="4302"/>
    <cellStyle name="Normal 9 2 4 3 2 2 2 3 4" xfId="11373"/>
    <cellStyle name="Normal 9 2 4 3 2 2 2 3 4 2" xfId="18351"/>
    <cellStyle name="Normal 9 2 4 3 2 2 2 4" xfId="4303"/>
    <cellStyle name="Normal 9 2 4 3 2 2 2 4 2" xfId="4304"/>
    <cellStyle name="Normal 9 2 4 3 2 2 2 4 3" xfId="4305"/>
    <cellStyle name="Normal 9 2 4 3 2 2 2 4 4" xfId="12003"/>
    <cellStyle name="Normal 9 2 4 3 2 2 2 4 4 2" xfId="18981"/>
    <cellStyle name="Normal 9 2 4 3 2 2 2 5" xfId="4306"/>
    <cellStyle name="Normal 9 2 4 3 2 2 2 5 2" xfId="4307"/>
    <cellStyle name="Normal 9 2 4 3 2 2 2 5 3" xfId="4308"/>
    <cellStyle name="Normal 9 2 4 3 2 2 2 5 4" xfId="12633"/>
    <cellStyle name="Normal 9 2 4 3 2 2 2 5 4 2" xfId="19611"/>
    <cellStyle name="Normal 9 2 4 3 2 2 2 6" xfId="4309"/>
    <cellStyle name="Normal 9 2 4 3 2 2 2 7" xfId="4310"/>
    <cellStyle name="Normal 9 2 4 3 2 2 2 8" xfId="10207"/>
    <cellStyle name="Normal 9 2 4 3 2 2 2 8 2" xfId="17192"/>
    <cellStyle name="Normal 9 2 4 3 2 2 2 9" xfId="20203"/>
    <cellStyle name="Normal 9 2 4 3 2 2 3" xfId="4311"/>
    <cellStyle name="Normal 9 2 4 3 2 2 3 2" xfId="4312"/>
    <cellStyle name="Normal 9 2 4 3 2 2 3 3" xfId="4313"/>
    <cellStyle name="Normal 9 2 4 3 2 2 3 4" xfId="10471"/>
    <cellStyle name="Normal 9 2 4 3 2 2 3 4 2" xfId="17456"/>
    <cellStyle name="Normal 9 2 4 3 2 2 4" xfId="4314"/>
    <cellStyle name="Normal 9 2 4 3 2 2 4 2" xfId="4315"/>
    <cellStyle name="Normal 9 2 4 3 2 2 4 3" xfId="4316"/>
    <cellStyle name="Normal 9 2 4 3 2 2 4 4" xfId="11108"/>
    <cellStyle name="Normal 9 2 4 3 2 2 4 4 2" xfId="18086"/>
    <cellStyle name="Normal 9 2 4 3 2 2 5" xfId="4317"/>
    <cellStyle name="Normal 9 2 4 3 2 2 5 2" xfId="4318"/>
    <cellStyle name="Normal 9 2 4 3 2 2 5 3" xfId="4319"/>
    <cellStyle name="Normal 9 2 4 3 2 2 5 4" xfId="11738"/>
    <cellStyle name="Normal 9 2 4 3 2 2 5 4 2" xfId="18716"/>
    <cellStyle name="Normal 9 2 4 3 2 2 6" xfId="4320"/>
    <cellStyle name="Normal 9 2 4 3 2 2 6 2" xfId="4321"/>
    <cellStyle name="Normal 9 2 4 3 2 2 6 3" xfId="4322"/>
    <cellStyle name="Normal 9 2 4 3 2 2 6 4" xfId="12368"/>
    <cellStyle name="Normal 9 2 4 3 2 2 6 4 2" xfId="19346"/>
    <cellStyle name="Normal 9 2 4 3 2 2 7" xfId="4323"/>
    <cellStyle name="Normal 9 2 4 3 2 2 8" xfId="4324"/>
    <cellStyle name="Normal 9 2 4 3 2 2 9" xfId="9941"/>
    <cellStyle name="Normal 9 2 4 3 2 2 9 2" xfId="16927"/>
    <cellStyle name="Normal 9 2 4 3 2 3" xfId="4325"/>
    <cellStyle name="Normal 9 2 4 3 2 3 2" xfId="4326"/>
    <cellStyle name="Normal 9 2 4 3 2 3 2 2" xfId="4327"/>
    <cellStyle name="Normal 9 2 4 3 2 3 2 3" xfId="4328"/>
    <cellStyle name="Normal 9 2 4 3 2 3 2 4" xfId="10604"/>
    <cellStyle name="Normal 9 2 4 3 2 3 2 4 2" xfId="17589"/>
    <cellStyle name="Normal 9 2 4 3 2 3 3" xfId="4329"/>
    <cellStyle name="Normal 9 2 4 3 2 3 3 2" xfId="4330"/>
    <cellStyle name="Normal 9 2 4 3 2 3 3 3" xfId="4331"/>
    <cellStyle name="Normal 9 2 4 3 2 3 3 4" xfId="11241"/>
    <cellStyle name="Normal 9 2 4 3 2 3 3 4 2" xfId="18219"/>
    <cellStyle name="Normal 9 2 4 3 2 3 4" xfId="4332"/>
    <cellStyle name="Normal 9 2 4 3 2 3 4 2" xfId="4333"/>
    <cellStyle name="Normal 9 2 4 3 2 3 4 3" xfId="4334"/>
    <cellStyle name="Normal 9 2 4 3 2 3 4 4" xfId="11871"/>
    <cellStyle name="Normal 9 2 4 3 2 3 4 4 2" xfId="18849"/>
    <cellStyle name="Normal 9 2 4 3 2 3 5" xfId="4335"/>
    <cellStyle name="Normal 9 2 4 3 2 3 5 2" xfId="4336"/>
    <cellStyle name="Normal 9 2 4 3 2 3 5 3" xfId="4337"/>
    <cellStyle name="Normal 9 2 4 3 2 3 5 4" xfId="12501"/>
    <cellStyle name="Normal 9 2 4 3 2 3 5 4 2" xfId="19479"/>
    <cellStyle name="Normal 9 2 4 3 2 3 6" xfId="4338"/>
    <cellStyle name="Normal 9 2 4 3 2 3 7" xfId="4339"/>
    <cellStyle name="Normal 9 2 4 3 2 3 8" xfId="10075"/>
    <cellStyle name="Normal 9 2 4 3 2 3 8 2" xfId="17060"/>
    <cellStyle name="Normal 9 2 4 3 2 3 9" xfId="20204"/>
    <cellStyle name="Normal 9 2 4 3 2 4" xfId="4340"/>
    <cellStyle name="Normal 9 2 4 3 2 4 2" xfId="4341"/>
    <cellStyle name="Normal 9 2 4 3 2 4 3" xfId="4342"/>
    <cellStyle name="Normal 9 2 4 3 2 4 4" xfId="10339"/>
    <cellStyle name="Normal 9 2 4 3 2 4 4 2" xfId="17324"/>
    <cellStyle name="Normal 9 2 4 3 2 5" xfId="4343"/>
    <cellStyle name="Normal 9 2 4 3 2 5 2" xfId="4344"/>
    <cellStyle name="Normal 9 2 4 3 2 5 3" xfId="4345"/>
    <cellStyle name="Normal 9 2 4 3 2 5 4" xfId="10976"/>
    <cellStyle name="Normal 9 2 4 3 2 5 4 2" xfId="17954"/>
    <cellStyle name="Normal 9 2 4 3 2 6" xfId="4346"/>
    <cellStyle name="Normal 9 2 4 3 2 6 2" xfId="4347"/>
    <cellStyle name="Normal 9 2 4 3 2 6 3" xfId="4348"/>
    <cellStyle name="Normal 9 2 4 3 2 6 4" xfId="11606"/>
    <cellStyle name="Normal 9 2 4 3 2 6 4 2" xfId="18584"/>
    <cellStyle name="Normal 9 2 4 3 2 7" xfId="4349"/>
    <cellStyle name="Normal 9 2 4 3 2 7 2" xfId="4350"/>
    <cellStyle name="Normal 9 2 4 3 2 7 3" xfId="4351"/>
    <cellStyle name="Normal 9 2 4 3 2 7 4" xfId="12236"/>
    <cellStyle name="Normal 9 2 4 3 2 7 4 2" xfId="19214"/>
    <cellStyle name="Normal 9 2 4 3 2 8" xfId="4352"/>
    <cellStyle name="Normal 9 2 4 3 2 9" xfId="4353"/>
    <cellStyle name="Normal 9 2 4 3 3" xfId="4354"/>
    <cellStyle name="Normal 9 2 4 3 3 10" xfId="20205"/>
    <cellStyle name="Normal 9 2 4 3 3 2" xfId="4355"/>
    <cellStyle name="Normal 9 2 4 3 3 2 2" xfId="4356"/>
    <cellStyle name="Normal 9 2 4 3 3 2 2 2" xfId="4357"/>
    <cellStyle name="Normal 9 2 4 3 3 2 2 3" xfId="4358"/>
    <cellStyle name="Normal 9 2 4 3 3 2 2 4" xfId="10670"/>
    <cellStyle name="Normal 9 2 4 3 3 2 2 4 2" xfId="17655"/>
    <cellStyle name="Normal 9 2 4 3 3 2 3" xfId="4359"/>
    <cellStyle name="Normal 9 2 4 3 3 2 3 2" xfId="4360"/>
    <cellStyle name="Normal 9 2 4 3 3 2 3 3" xfId="4361"/>
    <cellStyle name="Normal 9 2 4 3 3 2 3 4" xfId="11307"/>
    <cellStyle name="Normal 9 2 4 3 3 2 3 4 2" xfId="18285"/>
    <cellStyle name="Normal 9 2 4 3 3 2 4" xfId="4362"/>
    <cellStyle name="Normal 9 2 4 3 3 2 4 2" xfId="4363"/>
    <cellStyle name="Normal 9 2 4 3 3 2 4 3" xfId="4364"/>
    <cellStyle name="Normal 9 2 4 3 3 2 4 4" xfId="11937"/>
    <cellStyle name="Normal 9 2 4 3 3 2 4 4 2" xfId="18915"/>
    <cellStyle name="Normal 9 2 4 3 3 2 5" xfId="4365"/>
    <cellStyle name="Normal 9 2 4 3 3 2 5 2" xfId="4366"/>
    <cellStyle name="Normal 9 2 4 3 3 2 5 3" xfId="4367"/>
    <cellStyle name="Normal 9 2 4 3 3 2 5 4" xfId="12567"/>
    <cellStyle name="Normal 9 2 4 3 3 2 5 4 2" xfId="19545"/>
    <cellStyle name="Normal 9 2 4 3 3 2 6" xfId="4368"/>
    <cellStyle name="Normal 9 2 4 3 3 2 7" xfId="4369"/>
    <cellStyle name="Normal 9 2 4 3 3 2 8" xfId="10141"/>
    <cellStyle name="Normal 9 2 4 3 3 2 8 2" xfId="17126"/>
    <cellStyle name="Normal 9 2 4 3 3 2 9" xfId="20206"/>
    <cellStyle name="Normal 9 2 4 3 3 3" xfId="4370"/>
    <cellStyle name="Normal 9 2 4 3 3 3 2" xfId="4371"/>
    <cellStyle name="Normal 9 2 4 3 3 3 3" xfId="4372"/>
    <cellStyle name="Normal 9 2 4 3 3 3 4" xfId="10405"/>
    <cellStyle name="Normal 9 2 4 3 3 3 4 2" xfId="17390"/>
    <cellStyle name="Normal 9 2 4 3 3 4" xfId="4373"/>
    <cellStyle name="Normal 9 2 4 3 3 4 2" xfId="4374"/>
    <cellStyle name="Normal 9 2 4 3 3 4 3" xfId="4375"/>
    <cellStyle name="Normal 9 2 4 3 3 4 4" xfId="11042"/>
    <cellStyle name="Normal 9 2 4 3 3 4 4 2" xfId="18020"/>
    <cellStyle name="Normal 9 2 4 3 3 5" xfId="4376"/>
    <cellStyle name="Normal 9 2 4 3 3 5 2" xfId="4377"/>
    <cellStyle name="Normal 9 2 4 3 3 5 3" xfId="4378"/>
    <cellStyle name="Normal 9 2 4 3 3 5 4" xfId="11672"/>
    <cellStyle name="Normal 9 2 4 3 3 5 4 2" xfId="18650"/>
    <cellStyle name="Normal 9 2 4 3 3 6" xfId="4379"/>
    <cellStyle name="Normal 9 2 4 3 3 6 2" xfId="4380"/>
    <cellStyle name="Normal 9 2 4 3 3 6 3" xfId="4381"/>
    <cellStyle name="Normal 9 2 4 3 3 6 4" xfId="12302"/>
    <cellStyle name="Normal 9 2 4 3 3 6 4 2" xfId="19280"/>
    <cellStyle name="Normal 9 2 4 3 3 7" xfId="4382"/>
    <cellStyle name="Normal 9 2 4 3 3 8" xfId="4383"/>
    <cellStyle name="Normal 9 2 4 3 3 9" xfId="9875"/>
    <cellStyle name="Normal 9 2 4 3 3 9 2" xfId="16861"/>
    <cellStyle name="Normal 9 2 4 3 4" xfId="4384"/>
    <cellStyle name="Normal 9 2 4 3 4 2" xfId="4385"/>
    <cellStyle name="Normal 9 2 4 3 4 2 2" xfId="4386"/>
    <cellStyle name="Normal 9 2 4 3 4 2 3" xfId="4387"/>
    <cellStyle name="Normal 9 2 4 3 4 2 4" xfId="10538"/>
    <cellStyle name="Normal 9 2 4 3 4 2 4 2" xfId="17523"/>
    <cellStyle name="Normal 9 2 4 3 4 3" xfId="4388"/>
    <cellStyle name="Normal 9 2 4 3 4 3 2" xfId="4389"/>
    <cellStyle name="Normal 9 2 4 3 4 3 3" xfId="4390"/>
    <cellStyle name="Normal 9 2 4 3 4 3 4" xfId="11175"/>
    <cellStyle name="Normal 9 2 4 3 4 3 4 2" xfId="18153"/>
    <cellStyle name="Normal 9 2 4 3 4 4" xfId="4391"/>
    <cellStyle name="Normal 9 2 4 3 4 4 2" xfId="4392"/>
    <cellStyle name="Normal 9 2 4 3 4 4 3" xfId="4393"/>
    <cellStyle name="Normal 9 2 4 3 4 4 4" xfId="11805"/>
    <cellStyle name="Normal 9 2 4 3 4 4 4 2" xfId="18783"/>
    <cellStyle name="Normal 9 2 4 3 4 5" xfId="4394"/>
    <cellStyle name="Normal 9 2 4 3 4 5 2" xfId="4395"/>
    <cellStyle name="Normal 9 2 4 3 4 5 3" xfId="4396"/>
    <cellStyle name="Normal 9 2 4 3 4 5 4" xfId="12435"/>
    <cellStyle name="Normal 9 2 4 3 4 5 4 2" xfId="19413"/>
    <cellStyle name="Normal 9 2 4 3 4 6" xfId="4397"/>
    <cellStyle name="Normal 9 2 4 3 4 7" xfId="4398"/>
    <cellStyle name="Normal 9 2 4 3 4 8" xfId="10009"/>
    <cellStyle name="Normal 9 2 4 3 4 8 2" xfId="16994"/>
    <cellStyle name="Normal 9 2 4 3 4 9" xfId="20207"/>
    <cellStyle name="Normal 9 2 4 3 5" xfId="4399"/>
    <cellStyle name="Normal 9 2 4 3 5 2" xfId="4400"/>
    <cellStyle name="Normal 9 2 4 3 5 2 2" xfId="4401"/>
    <cellStyle name="Normal 9 2 4 3 5 2 3" xfId="4402"/>
    <cellStyle name="Normal 9 2 4 3 5 2 4" xfId="11460"/>
    <cellStyle name="Normal 9 2 4 3 5 2 4 2" xfId="18438"/>
    <cellStyle name="Normal 9 2 4 3 5 3" xfId="4403"/>
    <cellStyle name="Normal 9 2 4 3 5 3 2" xfId="4404"/>
    <cellStyle name="Normal 9 2 4 3 5 3 3" xfId="4405"/>
    <cellStyle name="Normal 9 2 4 3 5 3 4" xfId="12090"/>
    <cellStyle name="Normal 9 2 4 3 5 3 4 2" xfId="19068"/>
    <cellStyle name="Normal 9 2 4 3 5 4" xfId="4406"/>
    <cellStyle name="Normal 9 2 4 3 5 4 2" xfId="4407"/>
    <cellStyle name="Normal 9 2 4 3 5 4 3" xfId="4408"/>
    <cellStyle name="Normal 9 2 4 3 5 4 4" xfId="12723"/>
    <cellStyle name="Normal 9 2 4 3 5 4 4 2" xfId="19698"/>
    <cellStyle name="Normal 9 2 4 3 5 5" xfId="4409"/>
    <cellStyle name="Normal 9 2 4 3 5 6" xfId="4410"/>
    <cellStyle name="Normal 9 2 4 3 5 7" xfId="10826"/>
    <cellStyle name="Normal 9 2 4 3 5 7 2" xfId="17808"/>
    <cellStyle name="Normal 9 2 4 3 5 8" xfId="20208"/>
    <cellStyle name="Normal 9 2 4 3 6" xfId="4411"/>
    <cellStyle name="Normal 9 2 4 3 6 2" xfId="4412"/>
    <cellStyle name="Normal 9 2 4 3 6 2 2" xfId="4413"/>
    <cellStyle name="Normal 9 2 4 3 6 2 3" xfId="4414"/>
    <cellStyle name="Normal 9 2 4 3 6 2 4" xfId="12824"/>
    <cellStyle name="Normal 9 2 4 3 6 2 4 2" xfId="19799"/>
    <cellStyle name="Normal 9 2 4 3 6 3" xfId="4415"/>
    <cellStyle name="Normal 9 2 4 3 6 4" xfId="4416"/>
    <cellStyle name="Normal 9 2 4 3 6 5" xfId="10273"/>
    <cellStyle name="Normal 9 2 4 3 6 5 2" xfId="17258"/>
    <cellStyle name="Normal 9 2 4 3 6 6" xfId="20209"/>
    <cellStyle name="Normal 9 2 4 3 7" xfId="4417"/>
    <cellStyle name="Normal 9 2 4 3 7 2" xfId="4418"/>
    <cellStyle name="Normal 9 2 4 3 7 3" xfId="4419"/>
    <cellStyle name="Normal 9 2 4 3 7 4" xfId="10910"/>
    <cellStyle name="Normal 9 2 4 3 7 4 2" xfId="17888"/>
    <cellStyle name="Normal 9 2 4 3 8" xfId="4420"/>
    <cellStyle name="Normal 9 2 4 3 8 2" xfId="4421"/>
    <cellStyle name="Normal 9 2 4 3 8 3" xfId="4422"/>
    <cellStyle name="Normal 9 2 4 3 8 4" xfId="11540"/>
    <cellStyle name="Normal 9 2 4 3 8 4 2" xfId="18518"/>
    <cellStyle name="Normal 9 2 4 3 9" xfId="4423"/>
    <cellStyle name="Normal 9 2 4 3 9 2" xfId="4424"/>
    <cellStyle name="Normal 9 2 4 3 9 3" xfId="4425"/>
    <cellStyle name="Normal 9 2 4 3 9 4" xfId="12170"/>
    <cellStyle name="Normal 9 2 4 3 9 4 2" xfId="19148"/>
    <cellStyle name="Normal 9 2 4 4" xfId="4426"/>
    <cellStyle name="Normal 9 2 4 4 10" xfId="4427"/>
    <cellStyle name="Normal 9 2 4 4 11" xfId="9776"/>
    <cellStyle name="Normal 9 2 4 4 11 2" xfId="16762"/>
    <cellStyle name="Normal 9 2 4 4 12" xfId="20210"/>
    <cellStyle name="Normal 9 2 4 4 2" xfId="4428"/>
    <cellStyle name="Normal 9 2 4 4 2 10" xfId="20211"/>
    <cellStyle name="Normal 9 2 4 4 2 2" xfId="4429"/>
    <cellStyle name="Normal 9 2 4 4 2 2 2" xfId="4430"/>
    <cellStyle name="Normal 9 2 4 4 2 2 2 2" xfId="4431"/>
    <cellStyle name="Normal 9 2 4 4 2 2 2 3" xfId="4432"/>
    <cellStyle name="Normal 9 2 4 4 2 2 2 4" xfId="10703"/>
    <cellStyle name="Normal 9 2 4 4 2 2 2 4 2" xfId="17688"/>
    <cellStyle name="Normal 9 2 4 4 2 2 3" xfId="4433"/>
    <cellStyle name="Normal 9 2 4 4 2 2 3 2" xfId="4434"/>
    <cellStyle name="Normal 9 2 4 4 2 2 3 3" xfId="4435"/>
    <cellStyle name="Normal 9 2 4 4 2 2 3 4" xfId="11340"/>
    <cellStyle name="Normal 9 2 4 4 2 2 3 4 2" xfId="18318"/>
    <cellStyle name="Normal 9 2 4 4 2 2 4" xfId="4436"/>
    <cellStyle name="Normal 9 2 4 4 2 2 4 2" xfId="4437"/>
    <cellStyle name="Normal 9 2 4 4 2 2 4 3" xfId="4438"/>
    <cellStyle name="Normal 9 2 4 4 2 2 4 4" xfId="11970"/>
    <cellStyle name="Normal 9 2 4 4 2 2 4 4 2" xfId="18948"/>
    <cellStyle name="Normal 9 2 4 4 2 2 5" xfId="4439"/>
    <cellStyle name="Normal 9 2 4 4 2 2 5 2" xfId="4440"/>
    <cellStyle name="Normal 9 2 4 4 2 2 5 3" xfId="4441"/>
    <cellStyle name="Normal 9 2 4 4 2 2 5 4" xfId="12600"/>
    <cellStyle name="Normal 9 2 4 4 2 2 5 4 2" xfId="19578"/>
    <cellStyle name="Normal 9 2 4 4 2 2 6" xfId="4442"/>
    <cellStyle name="Normal 9 2 4 4 2 2 7" xfId="4443"/>
    <cellStyle name="Normal 9 2 4 4 2 2 8" xfId="10174"/>
    <cellStyle name="Normal 9 2 4 4 2 2 8 2" xfId="17159"/>
    <cellStyle name="Normal 9 2 4 4 2 2 9" xfId="20212"/>
    <cellStyle name="Normal 9 2 4 4 2 3" xfId="4444"/>
    <cellStyle name="Normal 9 2 4 4 2 3 2" xfId="4445"/>
    <cellStyle name="Normal 9 2 4 4 2 3 3" xfId="4446"/>
    <cellStyle name="Normal 9 2 4 4 2 3 4" xfId="10438"/>
    <cellStyle name="Normal 9 2 4 4 2 3 4 2" xfId="17423"/>
    <cellStyle name="Normal 9 2 4 4 2 4" xfId="4447"/>
    <cellStyle name="Normal 9 2 4 4 2 4 2" xfId="4448"/>
    <cellStyle name="Normal 9 2 4 4 2 4 3" xfId="4449"/>
    <cellStyle name="Normal 9 2 4 4 2 4 4" xfId="11075"/>
    <cellStyle name="Normal 9 2 4 4 2 4 4 2" xfId="18053"/>
    <cellStyle name="Normal 9 2 4 4 2 5" xfId="4450"/>
    <cellStyle name="Normal 9 2 4 4 2 5 2" xfId="4451"/>
    <cellStyle name="Normal 9 2 4 4 2 5 3" xfId="4452"/>
    <cellStyle name="Normal 9 2 4 4 2 5 4" xfId="11705"/>
    <cellStyle name="Normal 9 2 4 4 2 5 4 2" xfId="18683"/>
    <cellStyle name="Normal 9 2 4 4 2 6" xfId="4453"/>
    <cellStyle name="Normal 9 2 4 4 2 6 2" xfId="4454"/>
    <cellStyle name="Normal 9 2 4 4 2 6 3" xfId="4455"/>
    <cellStyle name="Normal 9 2 4 4 2 6 4" xfId="12335"/>
    <cellStyle name="Normal 9 2 4 4 2 6 4 2" xfId="19313"/>
    <cellStyle name="Normal 9 2 4 4 2 7" xfId="4456"/>
    <cellStyle name="Normal 9 2 4 4 2 8" xfId="4457"/>
    <cellStyle name="Normal 9 2 4 4 2 9" xfId="9908"/>
    <cellStyle name="Normal 9 2 4 4 2 9 2" xfId="16894"/>
    <cellStyle name="Normal 9 2 4 4 3" xfId="4458"/>
    <cellStyle name="Normal 9 2 4 4 3 2" xfId="4459"/>
    <cellStyle name="Normal 9 2 4 4 3 2 2" xfId="4460"/>
    <cellStyle name="Normal 9 2 4 4 3 2 3" xfId="4461"/>
    <cellStyle name="Normal 9 2 4 4 3 2 4" xfId="10571"/>
    <cellStyle name="Normal 9 2 4 4 3 2 4 2" xfId="17556"/>
    <cellStyle name="Normal 9 2 4 4 3 3" xfId="4462"/>
    <cellStyle name="Normal 9 2 4 4 3 3 2" xfId="4463"/>
    <cellStyle name="Normal 9 2 4 4 3 3 3" xfId="4464"/>
    <cellStyle name="Normal 9 2 4 4 3 3 4" xfId="11208"/>
    <cellStyle name="Normal 9 2 4 4 3 3 4 2" xfId="18186"/>
    <cellStyle name="Normal 9 2 4 4 3 4" xfId="4465"/>
    <cellStyle name="Normal 9 2 4 4 3 4 2" xfId="4466"/>
    <cellStyle name="Normal 9 2 4 4 3 4 3" xfId="4467"/>
    <cellStyle name="Normal 9 2 4 4 3 4 4" xfId="11838"/>
    <cellStyle name="Normal 9 2 4 4 3 4 4 2" xfId="18816"/>
    <cellStyle name="Normal 9 2 4 4 3 5" xfId="4468"/>
    <cellStyle name="Normal 9 2 4 4 3 5 2" xfId="4469"/>
    <cellStyle name="Normal 9 2 4 4 3 5 3" xfId="4470"/>
    <cellStyle name="Normal 9 2 4 4 3 5 4" xfId="12468"/>
    <cellStyle name="Normal 9 2 4 4 3 5 4 2" xfId="19446"/>
    <cellStyle name="Normal 9 2 4 4 3 6" xfId="4471"/>
    <cellStyle name="Normal 9 2 4 4 3 7" xfId="4472"/>
    <cellStyle name="Normal 9 2 4 4 3 8" xfId="10042"/>
    <cellStyle name="Normal 9 2 4 4 3 8 2" xfId="17027"/>
    <cellStyle name="Normal 9 2 4 4 3 9" xfId="20213"/>
    <cellStyle name="Normal 9 2 4 4 4" xfId="4473"/>
    <cellStyle name="Normal 9 2 4 4 4 2" xfId="4474"/>
    <cellStyle name="Normal 9 2 4 4 4 2 2" xfId="4475"/>
    <cellStyle name="Normal 9 2 4 4 4 2 3" xfId="4476"/>
    <cellStyle name="Normal 9 2 4 4 4 2 4" xfId="11461"/>
    <cellStyle name="Normal 9 2 4 4 4 2 4 2" xfId="18439"/>
    <cellStyle name="Normal 9 2 4 4 4 3" xfId="4477"/>
    <cellStyle name="Normal 9 2 4 4 4 3 2" xfId="4478"/>
    <cellStyle name="Normal 9 2 4 4 4 3 3" xfId="4479"/>
    <cellStyle name="Normal 9 2 4 4 4 3 4" xfId="12091"/>
    <cellStyle name="Normal 9 2 4 4 4 3 4 2" xfId="19069"/>
    <cellStyle name="Normal 9 2 4 4 4 4" xfId="4480"/>
    <cellStyle name="Normal 9 2 4 4 4 4 2" xfId="4481"/>
    <cellStyle name="Normal 9 2 4 4 4 4 3" xfId="4482"/>
    <cellStyle name="Normal 9 2 4 4 4 4 4" xfId="12724"/>
    <cellStyle name="Normal 9 2 4 4 4 4 4 2" xfId="19699"/>
    <cellStyle name="Normal 9 2 4 4 4 5" xfId="4483"/>
    <cellStyle name="Normal 9 2 4 4 4 6" xfId="4484"/>
    <cellStyle name="Normal 9 2 4 4 4 7" xfId="10827"/>
    <cellStyle name="Normal 9 2 4 4 4 7 2" xfId="17809"/>
    <cellStyle name="Normal 9 2 4 4 4 8" xfId="20214"/>
    <cellStyle name="Normal 9 2 4 4 5" xfId="4485"/>
    <cellStyle name="Normal 9 2 4 4 5 2" xfId="4486"/>
    <cellStyle name="Normal 9 2 4 4 5 2 2" xfId="4487"/>
    <cellStyle name="Normal 9 2 4 4 5 2 3" xfId="4488"/>
    <cellStyle name="Normal 9 2 4 4 5 2 4" xfId="12825"/>
    <cellStyle name="Normal 9 2 4 4 5 2 4 2" xfId="19800"/>
    <cellStyle name="Normal 9 2 4 4 5 3" xfId="4489"/>
    <cellStyle name="Normal 9 2 4 4 5 4" xfId="4490"/>
    <cellStyle name="Normal 9 2 4 4 5 5" xfId="10306"/>
    <cellStyle name="Normal 9 2 4 4 5 5 2" xfId="17291"/>
    <cellStyle name="Normal 9 2 4 4 5 6" xfId="20215"/>
    <cellStyle name="Normal 9 2 4 4 6" xfId="4491"/>
    <cellStyle name="Normal 9 2 4 4 6 2" xfId="4492"/>
    <cellStyle name="Normal 9 2 4 4 6 3" xfId="4493"/>
    <cellStyle name="Normal 9 2 4 4 6 4" xfId="10943"/>
    <cellStyle name="Normal 9 2 4 4 6 4 2" xfId="17921"/>
    <cellStyle name="Normal 9 2 4 4 7" xfId="4494"/>
    <cellStyle name="Normal 9 2 4 4 7 2" xfId="4495"/>
    <cellStyle name="Normal 9 2 4 4 7 3" xfId="4496"/>
    <cellStyle name="Normal 9 2 4 4 7 4" xfId="11573"/>
    <cellStyle name="Normal 9 2 4 4 7 4 2" xfId="18551"/>
    <cellStyle name="Normal 9 2 4 4 8" xfId="4497"/>
    <cellStyle name="Normal 9 2 4 4 8 2" xfId="4498"/>
    <cellStyle name="Normal 9 2 4 4 8 3" xfId="4499"/>
    <cellStyle name="Normal 9 2 4 4 8 4" xfId="12203"/>
    <cellStyle name="Normal 9 2 4 4 8 4 2" xfId="19181"/>
    <cellStyle name="Normal 9 2 4 4 9" xfId="4500"/>
    <cellStyle name="Normal 9 2 4 5" xfId="4501"/>
    <cellStyle name="Normal 9 2 4 5 10" xfId="20216"/>
    <cellStyle name="Normal 9 2 4 5 2" xfId="4502"/>
    <cellStyle name="Normal 9 2 4 5 2 2" xfId="4503"/>
    <cellStyle name="Normal 9 2 4 5 2 2 2" xfId="4504"/>
    <cellStyle name="Normal 9 2 4 5 2 2 3" xfId="4505"/>
    <cellStyle name="Normal 9 2 4 5 2 2 4" xfId="10637"/>
    <cellStyle name="Normal 9 2 4 5 2 2 4 2" xfId="17622"/>
    <cellStyle name="Normal 9 2 4 5 2 3" xfId="4506"/>
    <cellStyle name="Normal 9 2 4 5 2 3 2" xfId="4507"/>
    <cellStyle name="Normal 9 2 4 5 2 3 3" xfId="4508"/>
    <cellStyle name="Normal 9 2 4 5 2 3 4" xfId="11274"/>
    <cellStyle name="Normal 9 2 4 5 2 3 4 2" xfId="18252"/>
    <cellStyle name="Normal 9 2 4 5 2 4" xfId="4509"/>
    <cellStyle name="Normal 9 2 4 5 2 4 2" xfId="4510"/>
    <cellStyle name="Normal 9 2 4 5 2 4 3" xfId="4511"/>
    <cellStyle name="Normal 9 2 4 5 2 4 4" xfId="11904"/>
    <cellStyle name="Normal 9 2 4 5 2 4 4 2" xfId="18882"/>
    <cellStyle name="Normal 9 2 4 5 2 5" xfId="4512"/>
    <cellStyle name="Normal 9 2 4 5 2 5 2" xfId="4513"/>
    <cellStyle name="Normal 9 2 4 5 2 5 3" xfId="4514"/>
    <cellStyle name="Normal 9 2 4 5 2 5 4" xfId="12534"/>
    <cellStyle name="Normal 9 2 4 5 2 5 4 2" xfId="19512"/>
    <cellStyle name="Normal 9 2 4 5 2 6" xfId="4515"/>
    <cellStyle name="Normal 9 2 4 5 2 7" xfId="4516"/>
    <cellStyle name="Normal 9 2 4 5 2 8" xfId="10108"/>
    <cellStyle name="Normal 9 2 4 5 2 8 2" xfId="17093"/>
    <cellStyle name="Normal 9 2 4 5 2 9" xfId="20217"/>
    <cellStyle name="Normal 9 2 4 5 3" xfId="4517"/>
    <cellStyle name="Normal 9 2 4 5 3 2" xfId="4518"/>
    <cellStyle name="Normal 9 2 4 5 3 3" xfId="4519"/>
    <cellStyle name="Normal 9 2 4 5 3 4" xfId="10372"/>
    <cellStyle name="Normal 9 2 4 5 3 4 2" xfId="17357"/>
    <cellStyle name="Normal 9 2 4 5 4" xfId="4520"/>
    <cellStyle name="Normal 9 2 4 5 4 2" xfId="4521"/>
    <cellStyle name="Normal 9 2 4 5 4 3" xfId="4522"/>
    <cellStyle name="Normal 9 2 4 5 4 4" xfId="11009"/>
    <cellStyle name="Normal 9 2 4 5 4 4 2" xfId="17987"/>
    <cellStyle name="Normal 9 2 4 5 5" xfId="4523"/>
    <cellStyle name="Normal 9 2 4 5 5 2" xfId="4524"/>
    <cellStyle name="Normal 9 2 4 5 5 3" xfId="4525"/>
    <cellStyle name="Normal 9 2 4 5 5 4" xfId="11639"/>
    <cellStyle name="Normal 9 2 4 5 5 4 2" xfId="18617"/>
    <cellStyle name="Normal 9 2 4 5 6" xfId="4526"/>
    <cellStyle name="Normal 9 2 4 5 6 2" xfId="4527"/>
    <cellStyle name="Normal 9 2 4 5 6 3" xfId="4528"/>
    <cellStyle name="Normal 9 2 4 5 6 4" xfId="12269"/>
    <cellStyle name="Normal 9 2 4 5 6 4 2" xfId="19247"/>
    <cellStyle name="Normal 9 2 4 5 7" xfId="4529"/>
    <cellStyle name="Normal 9 2 4 5 8" xfId="4530"/>
    <cellStyle name="Normal 9 2 4 5 9" xfId="9842"/>
    <cellStyle name="Normal 9 2 4 5 9 2" xfId="16828"/>
    <cellStyle name="Normal 9 2 4 6" xfId="4531"/>
    <cellStyle name="Normal 9 2 4 6 2" xfId="4532"/>
    <cellStyle name="Normal 9 2 4 6 2 2" xfId="4533"/>
    <cellStyle name="Normal 9 2 4 6 2 3" xfId="4534"/>
    <cellStyle name="Normal 9 2 4 6 2 4" xfId="10505"/>
    <cellStyle name="Normal 9 2 4 6 2 4 2" xfId="17490"/>
    <cellStyle name="Normal 9 2 4 6 3" xfId="4535"/>
    <cellStyle name="Normal 9 2 4 6 3 2" xfId="4536"/>
    <cellStyle name="Normal 9 2 4 6 3 3" xfId="4537"/>
    <cellStyle name="Normal 9 2 4 6 3 4" xfId="11142"/>
    <cellStyle name="Normal 9 2 4 6 3 4 2" xfId="18120"/>
    <cellStyle name="Normal 9 2 4 6 4" xfId="4538"/>
    <cellStyle name="Normal 9 2 4 6 4 2" xfId="4539"/>
    <cellStyle name="Normal 9 2 4 6 4 3" xfId="4540"/>
    <cellStyle name="Normal 9 2 4 6 4 4" xfId="11772"/>
    <cellStyle name="Normal 9 2 4 6 4 4 2" xfId="18750"/>
    <cellStyle name="Normal 9 2 4 6 5" xfId="4541"/>
    <cellStyle name="Normal 9 2 4 6 5 2" xfId="4542"/>
    <cellStyle name="Normal 9 2 4 6 5 3" xfId="4543"/>
    <cellStyle name="Normal 9 2 4 6 5 4" xfId="12402"/>
    <cellStyle name="Normal 9 2 4 6 5 4 2" xfId="19380"/>
    <cellStyle name="Normal 9 2 4 6 6" xfId="4544"/>
    <cellStyle name="Normal 9 2 4 6 7" xfId="4545"/>
    <cellStyle name="Normal 9 2 4 6 8" xfId="9976"/>
    <cellStyle name="Normal 9 2 4 6 8 2" xfId="16961"/>
    <cellStyle name="Normal 9 2 4 6 9" xfId="20218"/>
    <cellStyle name="Normal 9 2 4 7" xfId="4546"/>
    <cellStyle name="Normal 9 2 4 7 2" xfId="4547"/>
    <cellStyle name="Normal 9 2 4 7 2 2" xfId="4548"/>
    <cellStyle name="Normal 9 2 4 7 2 3" xfId="4549"/>
    <cellStyle name="Normal 9 2 4 7 2 4" xfId="11406"/>
    <cellStyle name="Normal 9 2 4 7 2 4 2" xfId="18384"/>
    <cellStyle name="Normal 9 2 4 7 3" xfId="4550"/>
    <cellStyle name="Normal 9 2 4 7 3 2" xfId="4551"/>
    <cellStyle name="Normal 9 2 4 7 3 3" xfId="4552"/>
    <cellStyle name="Normal 9 2 4 7 3 4" xfId="12036"/>
    <cellStyle name="Normal 9 2 4 7 3 4 2" xfId="19014"/>
    <cellStyle name="Normal 9 2 4 7 4" xfId="4553"/>
    <cellStyle name="Normal 9 2 4 7 4 2" xfId="4554"/>
    <cellStyle name="Normal 9 2 4 7 4 3" xfId="4555"/>
    <cellStyle name="Normal 9 2 4 7 4 4" xfId="12666"/>
    <cellStyle name="Normal 9 2 4 7 4 4 2" xfId="19644"/>
    <cellStyle name="Normal 9 2 4 7 5" xfId="4556"/>
    <cellStyle name="Normal 9 2 4 7 6" xfId="4557"/>
    <cellStyle name="Normal 9 2 4 7 7" xfId="10769"/>
    <cellStyle name="Normal 9 2 4 7 7 2" xfId="17754"/>
    <cellStyle name="Normal 9 2 4 7 8" xfId="20219"/>
    <cellStyle name="Normal 9 2 4 8" xfId="4558"/>
    <cellStyle name="Normal 9 2 4 8 2" xfId="4559"/>
    <cellStyle name="Normal 9 2 4 8 2 2" xfId="4560"/>
    <cellStyle name="Normal 9 2 4 8 2 3" xfId="4561"/>
    <cellStyle name="Normal 9 2 4 8 2 4" xfId="12770"/>
    <cellStyle name="Normal 9 2 4 8 2 4 2" xfId="19745"/>
    <cellStyle name="Normal 9 2 4 8 3" xfId="4562"/>
    <cellStyle name="Normal 9 2 4 8 4" xfId="4563"/>
    <cellStyle name="Normal 9 2 4 8 5" xfId="10240"/>
    <cellStyle name="Normal 9 2 4 8 5 2" xfId="17225"/>
    <cellStyle name="Normal 9 2 4 8 6" xfId="20220"/>
    <cellStyle name="Normal 9 2 4 9" xfId="4564"/>
    <cellStyle name="Normal 9 2 4 9 2" xfId="4565"/>
    <cellStyle name="Normal 9 2 4 9 3" xfId="4566"/>
    <cellStyle name="Normal 9 2 4 9 4" xfId="10877"/>
    <cellStyle name="Normal 9 2 4 9 4 2" xfId="17855"/>
    <cellStyle name="Normal 9 2 5" xfId="4567"/>
    <cellStyle name="Normal 9 2 5 10" xfId="4568"/>
    <cellStyle name="Normal 9 2 5 10 2" xfId="4569"/>
    <cellStyle name="Normal 9 2 5 10 3" xfId="4570"/>
    <cellStyle name="Normal 9 2 5 10 4" xfId="12146"/>
    <cellStyle name="Normal 9 2 5 10 4 2" xfId="19124"/>
    <cellStyle name="Normal 9 2 5 11" xfId="4571"/>
    <cellStyle name="Normal 9 2 5 12" xfId="4572"/>
    <cellStyle name="Normal 9 2 5 13" xfId="9718"/>
    <cellStyle name="Normal 9 2 5 13 2" xfId="16705"/>
    <cellStyle name="Normal 9 2 5 14" xfId="20221"/>
    <cellStyle name="Normal 9 2 5 2" xfId="4573"/>
    <cellStyle name="Normal 9 2 5 2 10" xfId="4574"/>
    <cellStyle name="Normal 9 2 5 2 11" xfId="4575"/>
    <cellStyle name="Normal 9 2 5 2 12" xfId="9752"/>
    <cellStyle name="Normal 9 2 5 2 12 2" xfId="16738"/>
    <cellStyle name="Normal 9 2 5 2 13" xfId="20222"/>
    <cellStyle name="Normal 9 2 5 2 2" xfId="4576"/>
    <cellStyle name="Normal 9 2 5 2 2 10" xfId="9818"/>
    <cellStyle name="Normal 9 2 5 2 2 10 2" xfId="16804"/>
    <cellStyle name="Normal 9 2 5 2 2 11" xfId="20223"/>
    <cellStyle name="Normal 9 2 5 2 2 2" xfId="4577"/>
    <cellStyle name="Normal 9 2 5 2 2 2 10" xfId="20224"/>
    <cellStyle name="Normal 9 2 5 2 2 2 2" xfId="4578"/>
    <cellStyle name="Normal 9 2 5 2 2 2 2 2" xfId="4579"/>
    <cellStyle name="Normal 9 2 5 2 2 2 2 2 2" xfId="4580"/>
    <cellStyle name="Normal 9 2 5 2 2 2 2 2 3" xfId="4581"/>
    <cellStyle name="Normal 9 2 5 2 2 2 2 2 4" xfId="10745"/>
    <cellStyle name="Normal 9 2 5 2 2 2 2 2 4 2" xfId="17730"/>
    <cellStyle name="Normal 9 2 5 2 2 2 2 3" xfId="4582"/>
    <cellStyle name="Normal 9 2 5 2 2 2 2 3 2" xfId="4583"/>
    <cellStyle name="Normal 9 2 5 2 2 2 2 3 3" xfId="4584"/>
    <cellStyle name="Normal 9 2 5 2 2 2 2 3 4" xfId="11382"/>
    <cellStyle name="Normal 9 2 5 2 2 2 2 3 4 2" xfId="18360"/>
    <cellStyle name="Normal 9 2 5 2 2 2 2 4" xfId="4585"/>
    <cellStyle name="Normal 9 2 5 2 2 2 2 4 2" xfId="4586"/>
    <cellStyle name="Normal 9 2 5 2 2 2 2 4 3" xfId="4587"/>
    <cellStyle name="Normal 9 2 5 2 2 2 2 4 4" xfId="12012"/>
    <cellStyle name="Normal 9 2 5 2 2 2 2 4 4 2" xfId="18990"/>
    <cellStyle name="Normal 9 2 5 2 2 2 2 5" xfId="4588"/>
    <cellStyle name="Normal 9 2 5 2 2 2 2 5 2" xfId="4589"/>
    <cellStyle name="Normal 9 2 5 2 2 2 2 5 3" xfId="4590"/>
    <cellStyle name="Normal 9 2 5 2 2 2 2 5 4" xfId="12642"/>
    <cellStyle name="Normal 9 2 5 2 2 2 2 5 4 2" xfId="19620"/>
    <cellStyle name="Normal 9 2 5 2 2 2 2 6" xfId="4591"/>
    <cellStyle name="Normal 9 2 5 2 2 2 2 7" xfId="4592"/>
    <cellStyle name="Normal 9 2 5 2 2 2 2 8" xfId="10216"/>
    <cellStyle name="Normal 9 2 5 2 2 2 2 8 2" xfId="17201"/>
    <cellStyle name="Normal 9 2 5 2 2 2 2 9" xfId="20225"/>
    <cellStyle name="Normal 9 2 5 2 2 2 3" xfId="4593"/>
    <cellStyle name="Normal 9 2 5 2 2 2 3 2" xfId="4594"/>
    <cellStyle name="Normal 9 2 5 2 2 2 3 3" xfId="4595"/>
    <cellStyle name="Normal 9 2 5 2 2 2 3 4" xfId="10480"/>
    <cellStyle name="Normal 9 2 5 2 2 2 3 4 2" xfId="17465"/>
    <cellStyle name="Normal 9 2 5 2 2 2 4" xfId="4596"/>
    <cellStyle name="Normal 9 2 5 2 2 2 4 2" xfId="4597"/>
    <cellStyle name="Normal 9 2 5 2 2 2 4 3" xfId="4598"/>
    <cellStyle name="Normal 9 2 5 2 2 2 4 4" xfId="11117"/>
    <cellStyle name="Normal 9 2 5 2 2 2 4 4 2" xfId="18095"/>
    <cellStyle name="Normal 9 2 5 2 2 2 5" xfId="4599"/>
    <cellStyle name="Normal 9 2 5 2 2 2 5 2" xfId="4600"/>
    <cellStyle name="Normal 9 2 5 2 2 2 5 3" xfId="4601"/>
    <cellStyle name="Normal 9 2 5 2 2 2 5 4" xfId="11747"/>
    <cellStyle name="Normal 9 2 5 2 2 2 5 4 2" xfId="18725"/>
    <cellStyle name="Normal 9 2 5 2 2 2 6" xfId="4602"/>
    <cellStyle name="Normal 9 2 5 2 2 2 6 2" xfId="4603"/>
    <cellStyle name="Normal 9 2 5 2 2 2 6 3" xfId="4604"/>
    <cellStyle name="Normal 9 2 5 2 2 2 6 4" xfId="12377"/>
    <cellStyle name="Normal 9 2 5 2 2 2 6 4 2" xfId="19355"/>
    <cellStyle name="Normal 9 2 5 2 2 2 7" xfId="4605"/>
    <cellStyle name="Normal 9 2 5 2 2 2 8" xfId="4606"/>
    <cellStyle name="Normal 9 2 5 2 2 2 9" xfId="9950"/>
    <cellStyle name="Normal 9 2 5 2 2 2 9 2" xfId="16936"/>
    <cellStyle name="Normal 9 2 5 2 2 3" xfId="4607"/>
    <cellStyle name="Normal 9 2 5 2 2 3 2" xfId="4608"/>
    <cellStyle name="Normal 9 2 5 2 2 3 2 2" xfId="4609"/>
    <cellStyle name="Normal 9 2 5 2 2 3 2 3" xfId="4610"/>
    <cellStyle name="Normal 9 2 5 2 2 3 2 4" xfId="10613"/>
    <cellStyle name="Normal 9 2 5 2 2 3 2 4 2" xfId="17598"/>
    <cellStyle name="Normal 9 2 5 2 2 3 3" xfId="4611"/>
    <cellStyle name="Normal 9 2 5 2 2 3 3 2" xfId="4612"/>
    <cellStyle name="Normal 9 2 5 2 2 3 3 3" xfId="4613"/>
    <cellStyle name="Normal 9 2 5 2 2 3 3 4" xfId="11250"/>
    <cellStyle name="Normal 9 2 5 2 2 3 3 4 2" xfId="18228"/>
    <cellStyle name="Normal 9 2 5 2 2 3 4" xfId="4614"/>
    <cellStyle name="Normal 9 2 5 2 2 3 4 2" xfId="4615"/>
    <cellStyle name="Normal 9 2 5 2 2 3 4 3" xfId="4616"/>
    <cellStyle name="Normal 9 2 5 2 2 3 4 4" xfId="11880"/>
    <cellStyle name="Normal 9 2 5 2 2 3 4 4 2" xfId="18858"/>
    <cellStyle name="Normal 9 2 5 2 2 3 5" xfId="4617"/>
    <cellStyle name="Normal 9 2 5 2 2 3 5 2" xfId="4618"/>
    <cellStyle name="Normal 9 2 5 2 2 3 5 3" xfId="4619"/>
    <cellStyle name="Normal 9 2 5 2 2 3 5 4" xfId="12510"/>
    <cellStyle name="Normal 9 2 5 2 2 3 5 4 2" xfId="19488"/>
    <cellStyle name="Normal 9 2 5 2 2 3 6" xfId="4620"/>
    <cellStyle name="Normal 9 2 5 2 2 3 7" xfId="4621"/>
    <cellStyle name="Normal 9 2 5 2 2 3 8" xfId="10084"/>
    <cellStyle name="Normal 9 2 5 2 2 3 8 2" xfId="17069"/>
    <cellStyle name="Normal 9 2 5 2 2 3 9" xfId="20226"/>
    <cellStyle name="Normal 9 2 5 2 2 4" xfId="4622"/>
    <cellStyle name="Normal 9 2 5 2 2 4 2" xfId="4623"/>
    <cellStyle name="Normal 9 2 5 2 2 4 3" xfId="4624"/>
    <cellStyle name="Normal 9 2 5 2 2 4 4" xfId="10348"/>
    <cellStyle name="Normal 9 2 5 2 2 4 4 2" xfId="17333"/>
    <cellStyle name="Normal 9 2 5 2 2 5" xfId="4625"/>
    <cellStyle name="Normal 9 2 5 2 2 5 2" xfId="4626"/>
    <cellStyle name="Normal 9 2 5 2 2 5 3" xfId="4627"/>
    <cellStyle name="Normal 9 2 5 2 2 5 4" xfId="10985"/>
    <cellStyle name="Normal 9 2 5 2 2 5 4 2" xfId="17963"/>
    <cellStyle name="Normal 9 2 5 2 2 6" xfId="4628"/>
    <cellStyle name="Normal 9 2 5 2 2 6 2" xfId="4629"/>
    <cellStyle name="Normal 9 2 5 2 2 6 3" xfId="4630"/>
    <cellStyle name="Normal 9 2 5 2 2 6 4" xfId="11615"/>
    <cellStyle name="Normal 9 2 5 2 2 6 4 2" xfId="18593"/>
    <cellStyle name="Normal 9 2 5 2 2 7" xfId="4631"/>
    <cellStyle name="Normal 9 2 5 2 2 7 2" xfId="4632"/>
    <cellStyle name="Normal 9 2 5 2 2 7 3" xfId="4633"/>
    <cellStyle name="Normal 9 2 5 2 2 7 4" xfId="12245"/>
    <cellStyle name="Normal 9 2 5 2 2 7 4 2" xfId="19223"/>
    <cellStyle name="Normal 9 2 5 2 2 8" xfId="4634"/>
    <cellStyle name="Normal 9 2 5 2 2 9" xfId="4635"/>
    <cellStyle name="Normal 9 2 5 2 3" xfId="4636"/>
    <cellStyle name="Normal 9 2 5 2 3 10" xfId="20227"/>
    <cellStyle name="Normal 9 2 5 2 3 2" xfId="4637"/>
    <cellStyle name="Normal 9 2 5 2 3 2 2" xfId="4638"/>
    <cellStyle name="Normal 9 2 5 2 3 2 2 2" xfId="4639"/>
    <cellStyle name="Normal 9 2 5 2 3 2 2 3" xfId="4640"/>
    <cellStyle name="Normal 9 2 5 2 3 2 2 4" xfId="10679"/>
    <cellStyle name="Normal 9 2 5 2 3 2 2 4 2" xfId="17664"/>
    <cellStyle name="Normal 9 2 5 2 3 2 3" xfId="4641"/>
    <cellStyle name="Normal 9 2 5 2 3 2 3 2" xfId="4642"/>
    <cellStyle name="Normal 9 2 5 2 3 2 3 3" xfId="4643"/>
    <cellStyle name="Normal 9 2 5 2 3 2 3 4" xfId="11316"/>
    <cellStyle name="Normal 9 2 5 2 3 2 3 4 2" xfId="18294"/>
    <cellStyle name="Normal 9 2 5 2 3 2 4" xfId="4644"/>
    <cellStyle name="Normal 9 2 5 2 3 2 4 2" xfId="4645"/>
    <cellStyle name="Normal 9 2 5 2 3 2 4 3" xfId="4646"/>
    <cellStyle name="Normal 9 2 5 2 3 2 4 4" xfId="11946"/>
    <cellStyle name="Normal 9 2 5 2 3 2 4 4 2" xfId="18924"/>
    <cellStyle name="Normal 9 2 5 2 3 2 5" xfId="4647"/>
    <cellStyle name="Normal 9 2 5 2 3 2 5 2" xfId="4648"/>
    <cellStyle name="Normal 9 2 5 2 3 2 5 3" xfId="4649"/>
    <cellStyle name="Normal 9 2 5 2 3 2 5 4" xfId="12576"/>
    <cellStyle name="Normal 9 2 5 2 3 2 5 4 2" xfId="19554"/>
    <cellStyle name="Normal 9 2 5 2 3 2 6" xfId="4650"/>
    <cellStyle name="Normal 9 2 5 2 3 2 7" xfId="4651"/>
    <cellStyle name="Normal 9 2 5 2 3 2 8" xfId="10150"/>
    <cellStyle name="Normal 9 2 5 2 3 2 8 2" xfId="17135"/>
    <cellStyle name="Normal 9 2 5 2 3 2 9" xfId="20228"/>
    <cellStyle name="Normal 9 2 5 2 3 3" xfId="4652"/>
    <cellStyle name="Normal 9 2 5 2 3 3 2" xfId="4653"/>
    <cellStyle name="Normal 9 2 5 2 3 3 3" xfId="4654"/>
    <cellStyle name="Normal 9 2 5 2 3 3 4" xfId="10414"/>
    <cellStyle name="Normal 9 2 5 2 3 3 4 2" xfId="17399"/>
    <cellStyle name="Normal 9 2 5 2 3 4" xfId="4655"/>
    <cellStyle name="Normal 9 2 5 2 3 4 2" xfId="4656"/>
    <cellStyle name="Normal 9 2 5 2 3 4 3" xfId="4657"/>
    <cellStyle name="Normal 9 2 5 2 3 4 4" xfId="11051"/>
    <cellStyle name="Normal 9 2 5 2 3 4 4 2" xfId="18029"/>
    <cellStyle name="Normal 9 2 5 2 3 5" xfId="4658"/>
    <cellStyle name="Normal 9 2 5 2 3 5 2" xfId="4659"/>
    <cellStyle name="Normal 9 2 5 2 3 5 3" xfId="4660"/>
    <cellStyle name="Normal 9 2 5 2 3 5 4" xfId="11681"/>
    <cellStyle name="Normal 9 2 5 2 3 5 4 2" xfId="18659"/>
    <cellStyle name="Normal 9 2 5 2 3 6" xfId="4661"/>
    <cellStyle name="Normal 9 2 5 2 3 6 2" xfId="4662"/>
    <cellStyle name="Normal 9 2 5 2 3 6 3" xfId="4663"/>
    <cellStyle name="Normal 9 2 5 2 3 6 4" xfId="12311"/>
    <cellStyle name="Normal 9 2 5 2 3 6 4 2" xfId="19289"/>
    <cellStyle name="Normal 9 2 5 2 3 7" xfId="4664"/>
    <cellStyle name="Normal 9 2 5 2 3 8" xfId="4665"/>
    <cellStyle name="Normal 9 2 5 2 3 9" xfId="9884"/>
    <cellStyle name="Normal 9 2 5 2 3 9 2" xfId="16870"/>
    <cellStyle name="Normal 9 2 5 2 4" xfId="4666"/>
    <cellStyle name="Normal 9 2 5 2 4 2" xfId="4667"/>
    <cellStyle name="Normal 9 2 5 2 4 2 2" xfId="4668"/>
    <cellStyle name="Normal 9 2 5 2 4 2 3" xfId="4669"/>
    <cellStyle name="Normal 9 2 5 2 4 2 4" xfId="10547"/>
    <cellStyle name="Normal 9 2 5 2 4 2 4 2" xfId="17532"/>
    <cellStyle name="Normal 9 2 5 2 4 3" xfId="4670"/>
    <cellStyle name="Normal 9 2 5 2 4 3 2" xfId="4671"/>
    <cellStyle name="Normal 9 2 5 2 4 3 3" xfId="4672"/>
    <cellStyle name="Normal 9 2 5 2 4 3 4" xfId="11184"/>
    <cellStyle name="Normal 9 2 5 2 4 3 4 2" xfId="18162"/>
    <cellStyle name="Normal 9 2 5 2 4 4" xfId="4673"/>
    <cellStyle name="Normal 9 2 5 2 4 4 2" xfId="4674"/>
    <cellStyle name="Normal 9 2 5 2 4 4 3" xfId="4675"/>
    <cellStyle name="Normal 9 2 5 2 4 4 4" xfId="11814"/>
    <cellStyle name="Normal 9 2 5 2 4 4 4 2" xfId="18792"/>
    <cellStyle name="Normal 9 2 5 2 4 5" xfId="4676"/>
    <cellStyle name="Normal 9 2 5 2 4 5 2" xfId="4677"/>
    <cellStyle name="Normal 9 2 5 2 4 5 3" xfId="4678"/>
    <cellStyle name="Normal 9 2 5 2 4 5 4" xfId="12444"/>
    <cellStyle name="Normal 9 2 5 2 4 5 4 2" xfId="19422"/>
    <cellStyle name="Normal 9 2 5 2 4 6" xfId="4679"/>
    <cellStyle name="Normal 9 2 5 2 4 7" xfId="4680"/>
    <cellStyle name="Normal 9 2 5 2 4 8" xfId="10018"/>
    <cellStyle name="Normal 9 2 5 2 4 8 2" xfId="17003"/>
    <cellStyle name="Normal 9 2 5 2 4 9" xfId="20229"/>
    <cellStyle name="Normal 9 2 5 2 5" xfId="4681"/>
    <cellStyle name="Normal 9 2 5 2 5 2" xfId="4682"/>
    <cellStyle name="Normal 9 2 5 2 5 2 2" xfId="4683"/>
    <cellStyle name="Normal 9 2 5 2 5 2 3" xfId="4684"/>
    <cellStyle name="Normal 9 2 5 2 5 2 4" xfId="11462"/>
    <cellStyle name="Normal 9 2 5 2 5 2 4 2" xfId="18440"/>
    <cellStyle name="Normal 9 2 5 2 5 3" xfId="4685"/>
    <cellStyle name="Normal 9 2 5 2 5 3 2" xfId="4686"/>
    <cellStyle name="Normal 9 2 5 2 5 3 3" xfId="4687"/>
    <cellStyle name="Normal 9 2 5 2 5 3 4" xfId="12092"/>
    <cellStyle name="Normal 9 2 5 2 5 3 4 2" xfId="19070"/>
    <cellStyle name="Normal 9 2 5 2 5 4" xfId="4688"/>
    <cellStyle name="Normal 9 2 5 2 5 4 2" xfId="4689"/>
    <cellStyle name="Normal 9 2 5 2 5 4 3" xfId="4690"/>
    <cellStyle name="Normal 9 2 5 2 5 4 4" xfId="12725"/>
    <cellStyle name="Normal 9 2 5 2 5 4 4 2" xfId="19700"/>
    <cellStyle name="Normal 9 2 5 2 5 5" xfId="4691"/>
    <cellStyle name="Normal 9 2 5 2 5 6" xfId="4692"/>
    <cellStyle name="Normal 9 2 5 2 5 7" xfId="10828"/>
    <cellStyle name="Normal 9 2 5 2 5 7 2" xfId="17810"/>
    <cellStyle name="Normal 9 2 5 2 5 8" xfId="20230"/>
    <cellStyle name="Normal 9 2 5 2 6" xfId="4693"/>
    <cellStyle name="Normal 9 2 5 2 6 2" xfId="4694"/>
    <cellStyle name="Normal 9 2 5 2 6 2 2" xfId="4695"/>
    <cellStyle name="Normal 9 2 5 2 6 2 3" xfId="4696"/>
    <cellStyle name="Normal 9 2 5 2 6 2 4" xfId="12826"/>
    <cellStyle name="Normal 9 2 5 2 6 2 4 2" xfId="19801"/>
    <cellStyle name="Normal 9 2 5 2 6 3" xfId="4697"/>
    <cellStyle name="Normal 9 2 5 2 6 4" xfId="4698"/>
    <cellStyle name="Normal 9 2 5 2 6 5" xfId="10282"/>
    <cellStyle name="Normal 9 2 5 2 6 5 2" xfId="17267"/>
    <cellStyle name="Normal 9 2 5 2 6 6" xfId="20231"/>
    <cellStyle name="Normal 9 2 5 2 7" xfId="4699"/>
    <cellStyle name="Normal 9 2 5 2 7 2" xfId="4700"/>
    <cellStyle name="Normal 9 2 5 2 7 3" xfId="4701"/>
    <cellStyle name="Normal 9 2 5 2 7 4" xfId="10919"/>
    <cellStyle name="Normal 9 2 5 2 7 4 2" xfId="17897"/>
    <cellStyle name="Normal 9 2 5 2 8" xfId="4702"/>
    <cellStyle name="Normal 9 2 5 2 8 2" xfId="4703"/>
    <cellStyle name="Normal 9 2 5 2 8 3" xfId="4704"/>
    <cellStyle name="Normal 9 2 5 2 8 4" xfId="11549"/>
    <cellStyle name="Normal 9 2 5 2 8 4 2" xfId="18527"/>
    <cellStyle name="Normal 9 2 5 2 9" xfId="4705"/>
    <cellStyle name="Normal 9 2 5 2 9 2" xfId="4706"/>
    <cellStyle name="Normal 9 2 5 2 9 3" xfId="4707"/>
    <cellStyle name="Normal 9 2 5 2 9 4" xfId="12179"/>
    <cellStyle name="Normal 9 2 5 2 9 4 2" xfId="19157"/>
    <cellStyle name="Normal 9 2 5 3" xfId="4708"/>
    <cellStyle name="Normal 9 2 5 3 10" xfId="4709"/>
    <cellStyle name="Normal 9 2 5 3 11" xfId="9785"/>
    <cellStyle name="Normal 9 2 5 3 11 2" xfId="16771"/>
    <cellStyle name="Normal 9 2 5 3 12" xfId="20232"/>
    <cellStyle name="Normal 9 2 5 3 2" xfId="4710"/>
    <cellStyle name="Normal 9 2 5 3 2 10" xfId="20233"/>
    <cellStyle name="Normal 9 2 5 3 2 2" xfId="4711"/>
    <cellStyle name="Normal 9 2 5 3 2 2 2" xfId="4712"/>
    <cellStyle name="Normal 9 2 5 3 2 2 2 2" xfId="4713"/>
    <cellStyle name="Normal 9 2 5 3 2 2 2 3" xfId="4714"/>
    <cellStyle name="Normal 9 2 5 3 2 2 2 4" xfId="10712"/>
    <cellStyle name="Normal 9 2 5 3 2 2 2 4 2" xfId="17697"/>
    <cellStyle name="Normal 9 2 5 3 2 2 3" xfId="4715"/>
    <cellStyle name="Normal 9 2 5 3 2 2 3 2" xfId="4716"/>
    <cellStyle name="Normal 9 2 5 3 2 2 3 3" xfId="4717"/>
    <cellStyle name="Normal 9 2 5 3 2 2 3 4" xfId="11349"/>
    <cellStyle name="Normal 9 2 5 3 2 2 3 4 2" xfId="18327"/>
    <cellStyle name="Normal 9 2 5 3 2 2 4" xfId="4718"/>
    <cellStyle name="Normal 9 2 5 3 2 2 4 2" xfId="4719"/>
    <cellStyle name="Normal 9 2 5 3 2 2 4 3" xfId="4720"/>
    <cellStyle name="Normal 9 2 5 3 2 2 4 4" xfId="11979"/>
    <cellStyle name="Normal 9 2 5 3 2 2 4 4 2" xfId="18957"/>
    <cellStyle name="Normal 9 2 5 3 2 2 5" xfId="4721"/>
    <cellStyle name="Normal 9 2 5 3 2 2 5 2" xfId="4722"/>
    <cellStyle name="Normal 9 2 5 3 2 2 5 3" xfId="4723"/>
    <cellStyle name="Normal 9 2 5 3 2 2 5 4" xfId="12609"/>
    <cellStyle name="Normal 9 2 5 3 2 2 5 4 2" xfId="19587"/>
    <cellStyle name="Normal 9 2 5 3 2 2 6" xfId="4724"/>
    <cellStyle name="Normal 9 2 5 3 2 2 7" xfId="4725"/>
    <cellStyle name="Normal 9 2 5 3 2 2 8" xfId="10183"/>
    <cellStyle name="Normal 9 2 5 3 2 2 8 2" xfId="17168"/>
    <cellStyle name="Normal 9 2 5 3 2 2 9" xfId="20234"/>
    <cellStyle name="Normal 9 2 5 3 2 3" xfId="4726"/>
    <cellStyle name="Normal 9 2 5 3 2 3 2" xfId="4727"/>
    <cellStyle name="Normal 9 2 5 3 2 3 3" xfId="4728"/>
    <cellStyle name="Normal 9 2 5 3 2 3 4" xfId="10447"/>
    <cellStyle name="Normal 9 2 5 3 2 3 4 2" xfId="17432"/>
    <cellStyle name="Normal 9 2 5 3 2 4" xfId="4729"/>
    <cellStyle name="Normal 9 2 5 3 2 4 2" xfId="4730"/>
    <cellStyle name="Normal 9 2 5 3 2 4 3" xfId="4731"/>
    <cellStyle name="Normal 9 2 5 3 2 4 4" xfId="11084"/>
    <cellStyle name="Normal 9 2 5 3 2 4 4 2" xfId="18062"/>
    <cellStyle name="Normal 9 2 5 3 2 5" xfId="4732"/>
    <cellStyle name="Normal 9 2 5 3 2 5 2" xfId="4733"/>
    <cellStyle name="Normal 9 2 5 3 2 5 3" xfId="4734"/>
    <cellStyle name="Normal 9 2 5 3 2 5 4" xfId="11714"/>
    <cellStyle name="Normal 9 2 5 3 2 5 4 2" xfId="18692"/>
    <cellStyle name="Normal 9 2 5 3 2 6" xfId="4735"/>
    <cellStyle name="Normal 9 2 5 3 2 6 2" xfId="4736"/>
    <cellStyle name="Normal 9 2 5 3 2 6 3" xfId="4737"/>
    <cellStyle name="Normal 9 2 5 3 2 6 4" xfId="12344"/>
    <cellStyle name="Normal 9 2 5 3 2 6 4 2" xfId="19322"/>
    <cellStyle name="Normal 9 2 5 3 2 7" xfId="4738"/>
    <cellStyle name="Normal 9 2 5 3 2 8" xfId="4739"/>
    <cellStyle name="Normal 9 2 5 3 2 9" xfId="9917"/>
    <cellStyle name="Normal 9 2 5 3 2 9 2" xfId="16903"/>
    <cellStyle name="Normal 9 2 5 3 3" xfId="4740"/>
    <cellStyle name="Normal 9 2 5 3 3 2" xfId="4741"/>
    <cellStyle name="Normal 9 2 5 3 3 2 2" xfId="4742"/>
    <cellStyle name="Normal 9 2 5 3 3 2 3" xfId="4743"/>
    <cellStyle name="Normal 9 2 5 3 3 2 4" xfId="10580"/>
    <cellStyle name="Normal 9 2 5 3 3 2 4 2" xfId="17565"/>
    <cellStyle name="Normal 9 2 5 3 3 3" xfId="4744"/>
    <cellStyle name="Normal 9 2 5 3 3 3 2" xfId="4745"/>
    <cellStyle name="Normal 9 2 5 3 3 3 3" xfId="4746"/>
    <cellStyle name="Normal 9 2 5 3 3 3 4" xfId="11217"/>
    <cellStyle name="Normal 9 2 5 3 3 3 4 2" xfId="18195"/>
    <cellStyle name="Normal 9 2 5 3 3 4" xfId="4747"/>
    <cellStyle name="Normal 9 2 5 3 3 4 2" xfId="4748"/>
    <cellStyle name="Normal 9 2 5 3 3 4 3" xfId="4749"/>
    <cellStyle name="Normal 9 2 5 3 3 4 4" xfId="11847"/>
    <cellStyle name="Normal 9 2 5 3 3 4 4 2" xfId="18825"/>
    <cellStyle name="Normal 9 2 5 3 3 5" xfId="4750"/>
    <cellStyle name="Normal 9 2 5 3 3 5 2" xfId="4751"/>
    <cellStyle name="Normal 9 2 5 3 3 5 3" xfId="4752"/>
    <cellStyle name="Normal 9 2 5 3 3 5 4" xfId="12477"/>
    <cellStyle name="Normal 9 2 5 3 3 5 4 2" xfId="19455"/>
    <cellStyle name="Normal 9 2 5 3 3 6" xfId="4753"/>
    <cellStyle name="Normal 9 2 5 3 3 7" xfId="4754"/>
    <cellStyle name="Normal 9 2 5 3 3 8" xfId="10051"/>
    <cellStyle name="Normal 9 2 5 3 3 8 2" xfId="17036"/>
    <cellStyle name="Normal 9 2 5 3 3 9" xfId="20235"/>
    <cellStyle name="Normal 9 2 5 3 4" xfId="4755"/>
    <cellStyle name="Normal 9 2 5 3 4 2" xfId="4756"/>
    <cellStyle name="Normal 9 2 5 3 4 2 2" xfId="4757"/>
    <cellStyle name="Normal 9 2 5 3 4 2 3" xfId="4758"/>
    <cellStyle name="Normal 9 2 5 3 4 2 4" xfId="11463"/>
    <cellStyle name="Normal 9 2 5 3 4 2 4 2" xfId="18441"/>
    <cellStyle name="Normal 9 2 5 3 4 3" xfId="4759"/>
    <cellStyle name="Normal 9 2 5 3 4 3 2" xfId="4760"/>
    <cellStyle name="Normal 9 2 5 3 4 3 3" xfId="4761"/>
    <cellStyle name="Normal 9 2 5 3 4 3 4" xfId="12093"/>
    <cellStyle name="Normal 9 2 5 3 4 3 4 2" xfId="19071"/>
    <cellStyle name="Normal 9 2 5 3 4 4" xfId="4762"/>
    <cellStyle name="Normal 9 2 5 3 4 4 2" xfId="4763"/>
    <cellStyle name="Normal 9 2 5 3 4 4 3" xfId="4764"/>
    <cellStyle name="Normal 9 2 5 3 4 4 4" xfId="12726"/>
    <cellStyle name="Normal 9 2 5 3 4 4 4 2" xfId="19701"/>
    <cellStyle name="Normal 9 2 5 3 4 5" xfId="4765"/>
    <cellStyle name="Normal 9 2 5 3 4 6" xfId="4766"/>
    <cellStyle name="Normal 9 2 5 3 4 7" xfId="10829"/>
    <cellStyle name="Normal 9 2 5 3 4 7 2" xfId="17811"/>
    <cellStyle name="Normal 9 2 5 3 4 8" xfId="20236"/>
    <cellStyle name="Normal 9 2 5 3 5" xfId="4767"/>
    <cellStyle name="Normal 9 2 5 3 5 2" xfId="4768"/>
    <cellStyle name="Normal 9 2 5 3 5 2 2" xfId="4769"/>
    <cellStyle name="Normal 9 2 5 3 5 2 3" xfId="4770"/>
    <cellStyle name="Normal 9 2 5 3 5 2 4" xfId="12827"/>
    <cellStyle name="Normal 9 2 5 3 5 2 4 2" xfId="19802"/>
    <cellStyle name="Normal 9 2 5 3 5 3" xfId="4771"/>
    <cellStyle name="Normal 9 2 5 3 5 4" xfId="4772"/>
    <cellStyle name="Normal 9 2 5 3 5 5" xfId="10315"/>
    <cellStyle name="Normal 9 2 5 3 5 5 2" xfId="17300"/>
    <cellStyle name="Normal 9 2 5 3 5 6" xfId="20237"/>
    <cellStyle name="Normal 9 2 5 3 6" xfId="4773"/>
    <cellStyle name="Normal 9 2 5 3 6 2" xfId="4774"/>
    <cellStyle name="Normal 9 2 5 3 6 3" xfId="4775"/>
    <cellStyle name="Normal 9 2 5 3 6 4" xfId="10952"/>
    <cellStyle name="Normal 9 2 5 3 6 4 2" xfId="17930"/>
    <cellStyle name="Normal 9 2 5 3 7" xfId="4776"/>
    <cellStyle name="Normal 9 2 5 3 7 2" xfId="4777"/>
    <cellStyle name="Normal 9 2 5 3 7 3" xfId="4778"/>
    <cellStyle name="Normal 9 2 5 3 7 4" xfId="11582"/>
    <cellStyle name="Normal 9 2 5 3 7 4 2" xfId="18560"/>
    <cellStyle name="Normal 9 2 5 3 8" xfId="4779"/>
    <cellStyle name="Normal 9 2 5 3 8 2" xfId="4780"/>
    <cellStyle name="Normal 9 2 5 3 8 3" xfId="4781"/>
    <cellStyle name="Normal 9 2 5 3 8 4" xfId="12212"/>
    <cellStyle name="Normal 9 2 5 3 8 4 2" xfId="19190"/>
    <cellStyle name="Normal 9 2 5 3 9" xfId="4782"/>
    <cellStyle name="Normal 9 2 5 4" xfId="4783"/>
    <cellStyle name="Normal 9 2 5 4 10" xfId="20238"/>
    <cellStyle name="Normal 9 2 5 4 2" xfId="4784"/>
    <cellStyle name="Normal 9 2 5 4 2 2" xfId="4785"/>
    <cellStyle name="Normal 9 2 5 4 2 2 2" xfId="4786"/>
    <cellStyle name="Normal 9 2 5 4 2 2 3" xfId="4787"/>
    <cellStyle name="Normal 9 2 5 4 2 2 4" xfId="10646"/>
    <cellStyle name="Normal 9 2 5 4 2 2 4 2" xfId="17631"/>
    <cellStyle name="Normal 9 2 5 4 2 3" xfId="4788"/>
    <cellStyle name="Normal 9 2 5 4 2 3 2" xfId="4789"/>
    <cellStyle name="Normal 9 2 5 4 2 3 3" xfId="4790"/>
    <cellStyle name="Normal 9 2 5 4 2 3 4" xfId="11283"/>
    <cellStyle name="Normal 9 2 5 4 2 3 4 2" xfId="18261"/>
    <cellStyle name="Normal 9 2 5 4 2 4" xfId="4791"/>
    <cellStyle name="Normal 9 2 5 4 2 4 2" xfId="4792"/>
    <cellStyle name="Normal 9 2 5 4 2 4 3" xfId="4793"/>
    <cellStyle name="Normal 9 2 5 4 2 4 4" xfId="11913"/>
    <cellStyle name="Normal 9 2 5 4 2 4 4 2" xfId="18891"/>
    <cellStyle name="Normal 9 2 5 4 2 5" xfId="4794"/>
    <cellStyle name="Normal 9 2 5 4 2 5 2" xfId="4795"/>
    <cellStyle name="Normal 9 2 5 4 2 5 3" xfId="4796"/>
    <cellStyle name="Normal 9 2 5 4 2 5 4" xfId="12543"/>
    <cellStyle name="Normal 9 2 5 4 2 5 4 2" xfId="19521"/>
    <cellStyle name="Normal 9 2 5 4 2 6" xfId="4797"/>
    <cellStyle name="Normal 9 2 5 4 2 7" xfId="4798"/>
    <cellStyle name="Normal 9 2 5 4 2 8" xfId="10117"/>
    <cellStyle name="Normal 9 2 5 4 2 8 2" xfId="17102"/>
    <cellStyle name="Normal 9 2 5 4 2 9" xfId="20239"/>
    <cellStyle name="Normal 9 2 5 4 3" xfId="4799"/>
    <cellStyle name="Normal 9 2 5 4 3 2" xfId="4800"/>
    <cellStyle name="Normal 9 2 5 4 3 3" xfId="4801"/>
    <cellStyle name="Normal 9 2 5 4 3 4" xfId="10381"/>
    <cellStyle name="Normal 9 2 5 4 3 4 2" xfId="17366"/>
    <cellStyle name="Normal 9 2 5 4 4" xfId="4802"/>
    <cellStyle name="Normal 9 2 5 4 4 2" xfId="4803"/>
    <cellStyle name="Normal 9 2 5 4 4 3" xfId="4804"/>
    <cellStyle name="Normal 9 2 5 4 4 4" xfId="11018"/>
    <cellStyle name="Normal 9 2 5 4 4 4 2" xfId="17996"/>
    <cellStyle name="Normal 9 2 5 4 5" xfId="4805"/>
    <cellStyle name="Normal 9 2 5 4 5 2" xfId="4806"/>
    <cellStyle name="Normal 9 2 5 4 5 3" xfId="4807"/>
    <cellStyle name="Normal 9 2 5 4 5 4" xfId="11648"/>
    <cellStyle name="Normal 9 2 5 4 5 4 2" xfId="18626"/>
    <cellStyle name="Normal 9 2 5 4 6" xfId="4808"/>
    <cellStyle name="Normal 9 2 5 4 6 2" xfId="4809"/>
    <cellStyle name="Normal 9 2 5 4 6 3" xfId="4810"/>
    <cellStyle name="Normal 9 2 5 4 6 4" xfId="12278"/>
    <cellStyle name="Normal 9 2 5 4 6 4 2" xfId="19256"/>
    <cellStyle name="Normal 9 2 5 4 7" xfId="4811"/>
    <cellStyle name="Normal 9 2 5 4 8" xfId="4812"/>
    <cellStyle name="Normal 9 2 5 4 9" xfId="9851"/>
    <cellStyle name="Normal 9 2 5 4 9 2" xfId="16837"/>
    <cellStyle name="Normal 9 2 5 5" xfId="4813"/>
    <cellStyle name="Normal 9 2 5 5 2" xfId="4814"/>
    <cellStyle name="Normal 9 2 5 5 2 2" xfId="4815"/>
    <cellStyle name="Normal 9 2 5 5 2 3" xfId="4816"/>
    <cellStyle name="Normal 9 2 5 5 2 4" xfId="10514"/>
    <cellStyle name="Normal 9 2 5 5 2 4 2" xfId="17499"/>
    <cellStyle name="Normal 9 2 5 5 3" xfId="4817"/>
    <cellStyle name="Normal 9 2 5 5 3 2" xfId="4818"/>
    <cellStyle name="Normal 9 2 5 5 3 3" xfId="4819"/>
    <cellStyle name="Normal 9 2 5 5 3 4" xfId="11151"/>
    <cellStyle name="Normal 9 2 5 5 3 4 2" xfId="18129"/>
    <cellStyle name="Normal 9 2 5 5 4" xfId="4820"/>
    <cellStyle name="Normal 9 2 5 5 4 2" xfId="4821"/>
    <cellStyle name="Normal 9 2 5 5 4 3" xfId="4822"/>
    <cellStyle name="Normal 9 2 5 5 4 4" xfId="11781"/>
    <cellStyle name="Normal 9 2 5 5 4 4 2" xfId="18759"/>
    <cellStyle name="Normal 9 2 5 5 5" xfId="4823"/>
    <cellStyle name="Normal 9 2 5 5 5 2" xfId="4824"/>
    <cellStyle name="Normal 9 2 5 5 5 3" xfId="4825"/>
    <cellStyle name="Normal 9 2 5 5 5 4" xfId="12411"/>
    <cellStyle name="Normal 9 2 5 5 5 4 2" xfId="19389"/>
    <cellStyle name="Normal 9 2 5 5 6" xfId="4826"/>
    <cellStyle name="Normal 9 2 5 5 7" xfId="4827"/>
    <cellStyle name="Normal 9 2 5 5 8" xfId="9985"/>
    <cellStyle name="Normal 9 2 5 5 8 2" xfId="16970"/>
    <cellStyle name="Normal 9 2 5 5 9" xfId="20240"/>
    <cellStyle name="Normal 9 2 5 6" xfId="4828"/>
    <cellStyle name="Normal 9 2 5 6 2" xfId="4829"/>
    <cellStyle name="Normal 9 2 5 6 2 2" xfId="4830"/>
    <cellStyle name="Normal 9 2 5 6 2 3" xfId="4831"/>
    <cellStyle name="Normal 9 2 5 6 2 4" xfId="11415"/>
    <cellStyle name="Normal 9 2 5 6 2 4 2" xfId="18393"/>
    <cellStyle name="Normal 9 2 5 6 3" xfId="4832"/>
    <cellStyle name="Normal 9 2 5 6 3 2" xfId="4833"/>
    <cellStyle name="Normal 9 2 5 6 3 3" xfId="4834"/>
    <cellStyle name="Normal 9 2 5 6 3 4" xfId="12045"/>
    <cellStyle name="Normal 9 2 5 6 3 4 2" xfId="19023"/>
    <cellStyle name="Normal 9 2 5 6 4" xfId="4835"/>
    <cellStyle name="Normal 9 2 5 6 4 2" xfId="4836"/>
    <cellStyle name="Normal 9 2 5 6 4 3" xfId="4837"/>
    <cellStyle name="Normal 9 2 5 6 4 4" xfId="12675"/>
    <cellStyle name="Normal 9 2 5 6 4 4 2" xfId="19653"/>
    <cellStyle name="Normal 9 2 5 6 5" xfId="4838"/>
    <cellStyle name="Normal 9 2 5 6 6" xfId="4839"/>
    <cellStyle name="Normal 9 2 5 6 7" xfId="10778"/>
    <cellStyle name="Normal 9 2 5 6 7 2" xfId="17763"/>
    <cellStyle name="Normal 9 2 5 6 8" xfId="20241"/>
    <cellStyle name="Normal 9 2 5 7" xfId="4840"/>
    <cellStyle name="Normal 9 2 5 7 2" xfId="4841"/>
    <cellStyle name="Normal 9 2 5 7 2 2" xfId="4842"/>
    <cellStyle name="Normal 9 2 5 7 2 3" xfId="4843"/>
    <cellStyle name="Normal 9 2 5 7 2 4" xfId="12779"/>
    <cellStyle name="Normal 9 2 5 7 2 4 2" xfId="19754"/>
    <cellStyle name="Normal 9 2 5 7 3" xfId="4844"/>
    <cellStyle name="Normal 9 2 5 7 4" xfId="4845"/>
    <cellStyle name="Normal 9 2 5 7 5" xfId="10249"/>
    <cellStyle name="Normal 9 2 5 7 5 2" xfId="17234"/>
    <cellStyle name="Normal 9 2 5 7 6" xfId="20242"/>
    <cellStyle name="Normal 9 2 5 8" xfId="4846"/>
    <cellStyle name="Normal 9 2 5 8 2" xfId="4847"/>
    <cellStyle name="Normal 9 2 5 8 3" xfId="4848"/>
    <cellStyle name="Normal 9 2 5 8 4" xfId="10886"/>
    <cellStyle name="Normal 9 2 5 8 4 2" xfId="17864"/>
    <cellStyle name="Normal 9 2 5 9" xfId="4849"/>
    <cellStyle name="Normal 9 2 5 9 2" xfId="4850"/>
    <cellStyle name="Normal 9 2 5 9 3" xfId="4851"/>
    <cellStyle name="Normal 9 2 5 9 4" xfId="11516"/>
    <cellStyle name="Normal 9 2 5 9 4 2" xfId="18494"/>
    <cellStyle name="Normal 9 2 6" xfId="4852"/>
    <cellStyle name="Normal 9 2 6 10" xfId="4853"/>
    <cellStyle name="Normal 9 2 6 11" xfId="4854"/>
    <cellStyle name="Normal 9 2 6 12" xfId="9734"/>
    <cellStyle name="Normal 9 2 6 12 2" xfId="16721"/>
    <cellStyle name="Normal 9 2 6 13" xfId="20243"/>
    <cellStyle name="Normal 9 2 6 2" xfId="4855"/>
    <cellStyle name="Normal 9 2 6 2 10" xfId="9801"/>
    <cellStyle name="Normal 9 2 6 2 10 2" xfId="16787"/>
    <cellStyle name="Normal 9 2 6 2 11" xfId="20244"/>
    <cellStyle name="Normal 9 2 6 2 2" xfId="4856"/>
    <cellStyle name="Normal 9 2 6 2 2 10" xfId="20245"/>
    <cellStyle name="Normal 9 2 6 2 2 2" xfId="4857"/>
    <cellStyle name="Normal 9 2 6 2 2 2 2" xfId="4858"/>
    <cellStyle name="Normal 9 2 6 2 2 2 2 2" xfId="4859"/>
    <cellStyle name="Normal 9 2 6 2 2 2 2 3" xfId="4860"/>
    <cellStyle name="Normal 9 2 6 2 2 2 2 4" xfId="10728"/>
    <cellStyle name="Normal 9 2 6 2 2 2 2 4 2" xfId="17713"/>
    <cellStyle name="Normal 9 2 6 2 2 2 3" xfId="4861"/>
    <cellStyle name="Normal 9 2 6 2 2 2 3 2" xfId="4862"/>
    <cellStyle name="Normal 9 2 6 2 2 2 3 3" xfId="4863"/>
    <cellStyle name="Normal 9 2 6 2 2 2 3 4" xfId="11365"/>
    <cellStyle name="Normal 9 2 6 2 2 2 3 4 2" xfId="18343"/>
    <cellStyle name="Normal 9 2 6 2 2 2 4" xfId="4864"/>
    <cellStyle name="Normal 9 2 6 2 2 2 4 2" xfId="4865"/>
    <cellStyle name="Normal 9 2 6 2 2 2 4 3" xfId="4866"/>
    <cellStyle name="Normal 9 2 6 2 2 2 4 4" xfId="11995"/>
    <cellStyle name="Normal 9 2 6 2 2 2 4 4 2" xfId="18973"/>
    <cellStyle name="Normal 9 2 6 2 2 2 5" xfId="4867"/>
    <cellStyle name="Normal 9 2 6 2 2 2 5 2" xfId="4868"/>
    <cellStyle name="Normal 9 2 6 2 2 2 5 3" xfId="4869"/>
    <cellStyle name="Normal 9 2 6 2 2 2 5 4" xfId="12625"/>
    <cellStyle name="Normal 9 2 6 2 2 2 5 4 2" xfId="19603"/>
    <cellStyle name="Normal 9 2 6 2 2 2 6" xfId="4870"/>
    <cellStyle name="Normal 9 2 6 2 2 2 7" xfId="4871"/>
    <cellStyle name="Normal 9 2 6 2 2 2 8" xfId="10199"/>
    <cellStyle name="Normal 9 2 6 2 2 2 8 2" xfId="17184"/>
    <cellStyle name="Normal 9 2 6 2 2 2 9" xfId="20246"/>
    <cellStyle name="Normal 9 2 6 2 2 3" xfId="4872"/>
    <cellStyle name="Normal 9 2 6 2 2 3 2" xfId="4873"/>
    <cellStyle name="Normal 9 2 6 2 2 3 3" xfId="4874"/>
    <cellStyle name="Normal 9 2 6 2 2 3 4" xfId="10463"/>
    <cellStyle name="Normal 9 2 6 2 2 3 4 2" xfId="17448"/>
    <cellStyle name="Normal 9 2 6 2 2 4" xfId="4875"/>
    <cellStyle name="Normal 9 2 6 2 2 4 2" xfId="4876"/>
    <cellStyle name="Normal 9 2 6 2 2 4 3" xfId="4877"/>
    <cellStyle name="Normal 9 2 6 2 2 4 4" xfId="11100"/>
    <cellStyle name="Normal 9 2 6 2 2 4 4 2" xfId="18078"/>
    <cellStyle name="Normal 9 2 6 2 2 5" xfId="4878"/>
    <cellStyle name="Normal 9 2 6 2 2 5 2" xfId="4879"/>
    <cellStyle name="Normal 9 2 6 2 2 5 3" xfId="4880"/>
    <cellStyle name="Normal 9 2 6 2 2 5 4" xfId="11730"/>
    <cellStyle name="Normal 9 2 6 2 2 5 4 2" xfId="18708"/>
    <cellStyle name="Normal 9 2 6 2 2 6" xfId="4881"/>
    <cellStyle name="Normal 9 2 6 2 2 6 2" xfId="4882"/>
    <cellStyle name="Normal 9 2 6 2 2 6 3" xfId="4883"/>
    <cellStyle name="Normal 9 2 6 2 2 6 4" xfId="12360"/>
    <cellStyle name="Normal 9 2 6 2 2 6 4 2" xfId="19338"/>
    <cellStyle name="Normal 9 2 6 2 2 7" xfId="4884"/>
    <cellStyle name="Normal 9 2 6 2 2 8" xfId="4885"/>
    <cellStyle name="Normal 9 2 6 2 2 9" xfId="9933"/>
    <cellStyle name="Normal 9 2 6 2 2 9 2" xfId="16919"/>
    <cellStyle name="Normal 9 2 6 2 3" xfId="4886"/>
    <cellStyle name="Normal 9 2 6 2 3 2" xfId="4887"/>
    <cellStyle name="Normal 9 2 6 2 3 2 2" xfId="4888"/>
    <cellStyle name="Normal 9 2 6 2 3 2 3" xfId="4889"/>
    <cellStyle name="Normal 9 2 6 2 3 2 4" xfId="10596"/>
    <cellStyle name="Normal 9 2 6 2 3 2 4 2" xfId="17581"/>
    <cellStyle name="Normal 9 2 6 2 3 3" xfId="4890"/>
    <cellStyle name="Normal 9 2 6 2 3 3 2" xfId="4891"/>
    <cellStyle name="Normal 9 2 6 2 3 3 3" xfId="4892"/>
    <cellStyle name="Normal 9 2 6 2 3 3 4" xfId="11233"/>
    <cellStyle name="Normal 9 2 6 2 3 3 4 2" xfId="18211"/>
    <cellStyle name="Normal 9 2 6 2 3 4" xfId="4893"/>
    <cellStyle name="Normal 9 2 6 2 3 4 2" xfId="4894"/>
    <cellStyle name="Normal 9 2 6 2 3 4 3" xfId="4895"/>
    <cellStyle name="Normal 9 2 6 2 3 4 4" xfId="11863"/>
    <cellStyle name="Normal 9 2 6 2 3 4 4 2" xfId="18841"/>
    <cellStyle name="Normal 9 2 6 2 3 5" xfId="4896"/>
    <cellStyle name="Normal 9 2 6 2 3 5 2" xfId="4897"/>
    <cellStyle name="Normal 9 2 6 2 3 5 3" xfId="4898"/>
    <cellStyle name="Normal 9 2 6 2 3 5 4" xfId="12493"/>
    <cellStyle name="Normal 9 2 6 2 3 5 4 2" xfId="19471"/>
    <cellStyle name="Normal 9 2 6 2 3 6" xfId="4899"/>
    <cellStyle name="Normal 9 2 6 2 3 7" xfId="4900"/>
    <cellStyle name="Normal 9 2 6 2 3 8" xfId="10067"/>
    <cellStyle name="Normal 9 2 6 2 3 8 2" xfId="17052"/>
    <cellStyle name="Normal 9 2 6 2 3 9" xfId="20247"/>
    <cellStyle name="Normal 9 2 6 2 4" xfId="4901"/>
    <cellStyle name="Normal 9 2 6 2 4 2" xfId="4902"/>
    <cellStyle name="Normal 9 2 6 2 4 3" xfId="4903"/>
    <cellStyle name="Normal 9 2 6 2 4 4" xfId="10331"/>
    <cellStyle name="Normal 9 2 6 2 4 4 2" xfId="17316"/>
    <cellStyle name="Normal 9 2 6 2 5" xfId="4904"/>
    <cellStyle name="Normal 9 2 6 2 5 2" xfId="4905"/>
    <cellStyle name="Normal 9 2 6 2 5 3" xfId="4906"/>
    <cellStyle name="Normal 9 2 6 2 5 4" xfId="10968"/>
    <cellStyle name="Normal 9 2 6 2 5 4 2" xfId="17946"/>
    <cellStyle name="Normal 9 2 6 2 6" xfId="4907"/>
    <cellStyle name="Normal 9 2 6 2 6 2" xfId="4908"/>
    <cellStyle name="Normal 9 2 6 2 6 3" xfId="4909"/>
    <cellStyle name="Normal 9 2 6 2 6 4" xfId="11598"/>
    <cellStyle name="Normal 9 2 6 2 6 4 2" xfId="18576"/>
    <cellStyle name="Normal 9 2 6 2 7" xfId="4910"/>
    <cellStyle name="Normal 9 2 6 2 7 2" xfId="4911"/>
    <cellStyle name="Normal 9 2 6 2 7 3" xfId="4912"/>
    <cellStyle name="Normal 9 2 6 2 7 4" xfId="12228"/>
    <cellStyle name="Normal 9 2 6 2 7 4 2" xfId="19206"/>
    <cellStyle name="Normal 9 2 6 2 8" xfId="4913"/>
    <cellStyle name="Normal 9 2 6 2 9" xfId="4914"/>
    <cellStyle name="Normal 9 2 6 3" xfId="4915"/>
    <cellStyle name="Normal 9 2 6 3 10" xfId="20248"/>
    <cellStyle name="Normal 9 2 6 3 2" xfId="4916"/>
    <cellStyle name="Normal 9 2 6 3 2 2" xfId="4917"/>
    <cellStyle name="Normal 9 2 6 3 2 2 2" xfId="4918"/>
    <cellStyle name="Normal 9 2 6 3 2 2 3" xfId="4919"/>
    <cellStyle name="Normal 9 2 6 3 2 2 4" xfId="10662"/>
    <cellStyle name="Normal 9 2 6 3 2 2 4 2" xfId="17647"/>
    <cellStyle name="Normal 9 2 6 3 2 3" xfId="4920"/>
    <cellStyle name="Normal 9 2 6 3 2 3 2" xfId="4921"/>
    <cellStyle name="Normal 9 2 6 3 2 3 3" xfId="4922"/>
    <cellStyle name="Normal 9 2 6 3 2 3 4" xfId="11299"/>
    <cellStyle name="Normal 9 2 6 3 2 3 4 2" xfId="18277"/>
    <cellStyle name="Normal 9 2 6 3 2 4" xfId="4923"/>
    <cellStyle name="Normal 9 2 6 3 2 4 2" xfId="4924"/>
    <cellStyle name="Normal 9 2 6 3 2 4 3" xfId="4925"/>
    <cellStyle name="Normal 9 2 6 3 2 4 4" xfId="11929"/>
    <cellStyle name="Normal 9 2 6 3 2 4 4 2" xfId="18907"/>
    <cellStyle name="Normal 9 2 6 3 2 5" xfId="4926"/>
    <cellStyle name="Normal 9 2 6 3 2 5 2" xfId="4927"/>
    <cellStyle name="Normal 9 2 6 3 2 5 3" xfId="4928"/>
    <cellStyle name="Normal 9 2 6 3 2 5 4" xfId="12559"/>
    <cellStyle name="Normal 9 2 6 3 2 5 4 2" xfId="19537"/>
    <cellStyle name="Normal 9 2 6 3 2 6" xfId="4929"/>
    <cellStyle name="Normal 9 2 6 3 2 7" xfId="4930"/>
    <cellStyle name="Normal 9 2 6 3 2 8" xfId="10133"/>
    <cellStyle name="Normal 9 2 6 3 2 8 2" xfId="17118"/>
    <cellStyle name="Normal 9 2 6 3 2 9" xfId="20249"/>
    <cellStyle name="Normal 9 2 6 3 3" xfId="4931"/>
    <cellStyle name="Normal 9 2 6 3 3 2" xfId="4932"/>
    <cellStyle name="Normal 9 2 6 3 3 3" xfId="4933"/>
    <cellStyle name="Normal 9 2 6 3 3 4" xfId="10397"/>
    <cellStyle name="Normal 9 2 6 3 3 4 2" xfId="17382"/>
    <cellStyle name="Normal 9 2 6 3 4" xfId="4934"/>
    <cellStyle name="Normal 9 2 6 3 4 2" xfId="4935"/>
    <cellStyle name="Normal 9 2 6 3 4 3" xfId="4936"/>
    <cellStyle name="Normal 9 2 6 3 4 4" xfId="11034"/>
    <cellStyle name="Normal 9 2 6 3 4 4 2" xfId="18012"/>
    <cellStyle name="Normal 9 2 6 3 5" xfId="4937"/>
    <cellStyle name="Normal 9 2 6 3 5 2" xfId="4938"/>
    <cellStyle name="Normal 9 2 6 3 5 3" xfId="4939"/>
    <cellStyle name="Normal 9 2 6 3 5 4" xfId="11664"/>
    <cellStyle name="Normal 9 2 6 3 5 4 2" xfId="18642"/>
    <cellStyle name="Normal 9 2 6 3 6" xfId="4940"/>
    <cellStyle name="Normal 9 2 6 3 6 2" xfId="4941"/>
    <cellStyle name="Normal 9 2 6 3 6 3" xfId="4942"/>
    <cellStyle name="Normal 9 2 6 3 6 4" xfId="12294"/>
    <cellStyle name="Normal 9 2 6 3 6 4 2" xfId="19272"/>
    <cellStyle name="Normal 9 2 6 3 7" xfId="4943"/>
    <cellStyle name="Normal 9 2 6 3 8" xfId="4944"/>
    <cellStyle name="Normal 9 2 6 3 9" xfId="9867"/>
    <cellStyle name="Normal 9 2 6 3 9 2" xfId="16853"/>
    <cellStyle name="Normal 9 2 6 4" xfId="4945"/>
    <cellStyle name="Normal 9 2 6 4 2" xfId="4946"/>
    <cellStyle name="Normal 9 2 6 4 2 2" xfId="4947"/>
    <cellStyle name="Normal 9 2 6 4 2 3" xfId="4948"/>
    <cellStyle name="Normal 9 2 6 4 2 4" xfId="10530"/>
    <cellStyle name="Normal 9 2 6 4 2 4 2" xfId="17515"/>
    <cellStyle name="Normal 9 2 6 4 3" xfId="4949"/>
    <cellStyle name="Normal 9 2 6 4 3 2" xfId="4950"/>
    <cellStyle name="Normal 9 2 6 4 3 3" xfId="4951"/>
    <cellStyle name="Normal 9 2 6 4 3 4" xfId="11167"/>
    <cellStyle name="Normal 9 2 6 4 3 4 2" xfId="18145"/>
    <cellStyle name="Normal 9 2 6 4 4" xfId="4952"/>
    <cellStyle name="Normal 9 2 6 4 4 2" xfId="4953"/>
    <cellStyle name="Normal 9 2 6 4 4 3" xfId="4954"/>
    <cellStyle name="Normal 9 2 6 4 4 4" xfId="11797"/>
    <cellStyle name="Normal 9 2 6 4 4 4 2" xfId="18775"/>
    <cellStyle name="Normal 9 2 6 4 5" xfId="4955"/>
    <cellStyle name="Normal 9 2 6 4 5 2" xfId="4956"/>
    <cellStyle name="Normal 9 2 6 4 5 3" xfId="4957"/>
    <cellStyle name="Normal 9 2 6 4 5 4" xfId="12427"/>
    <cellStyle name="Normal 9 2 6 4 5 4 2" xfId="19405"/>
    <cellStyle name="Normal 9 2 6 4 6" xfId="4958"/>
    <cellStyle name="Normal 9 2 6 4 7" xfId="4959"/>
    <cellStyle name="Normal 9 2 6 4 8" xfId="10001"/>
    <cellStyle name="Normal 9 2 6 4 8 2" xfId="16986"/>
    <cellStyle name="Normal 9 2 6 4 9" xfId="20250"/>
    <cellStyle name="Normal 9 2 6 5" xfId="4960"/>
    <cellStyle name="Normal 9 2 6 5 2" xfId="4961"/>
    <cellStyle name="Normal 9 2 6 5 2 2" xfId="4962"/>
    <cellStyle name="Normal 9 2 6 5 2 3" xfId="4963"/>
    <cellStyle name="Normal 9 2 6 5 2 4" xfId="11464"/>
    <cellStyle name="Normal 9 2 6 5 2 4 2" xfId="18442"/>
    <cellStyle name="Normal 9 2 6 5 3" xfId="4964"/>
    <cellStyle name="Normal 9 2 6 5 3 2" xfId="4965"/>
    <cellStyle name="Normal 9 2 6 5 3 3" xfId="4966"/>
    <cellStyle name="Normal 9 2 6 5 3 4" xfId="12094"/>
    <cellStyle name="Normal 9 2 6 5 3 4 2" xfId="19072"/>
    <cellStyle name="Normal 9 2 6 5 4" xfId="4967"/>
    <cellStyle name="Normal 9 2 6 5 4 2" xfId="4968"/>
    <cellStyle name="Normal 9 2 6 5 4 3" xfId="4969"/>
    <cellStyle name="Normal 9 2 6 5 4 4" xfId="12727"/>
    <cellStyle name="Normal 9 2 6 5 4 4 2" xfId="19702"/>
    <cellStyle name="Normal 9 2 6 5 5" xfId="4970"/>
    <cellStyle name="Normal 9 2 6 5 6" xfId="4971"/>
    <cellStyle name="Normal 9 2 6 5 7" xfId="10830"/>
    <cellStyle name="Normal 9 2 6 5 7 2" xfId="17812"/>
    <cellStyle name="Normal 9 2 6 5 8" xfId="20251"/>
    <cellStyle name="Normal 9 2 6 6" xfId="4972"/>
    <cellStyle name="Normal 9 2 6 6 2" xfId="4973"/>
    <cellStyle name="Normal 9 2 6 6 2 2" xfId="4974"/>
    <cellStyle name="Normal 9 2 6 6 2 3" xfId="4975"/>
    <cellStyle name="Normal 9 2 6 6 2 4" xfId="12828"/>
    <cellStyle name="Normal 9 2 6 6 2 4 2" xfId="19803"/>
    <cellStyle name="Normal 9 2 6 6 3" xfId="4976"/>
    <cellStyle name="Normal 9 2 6 6 4" xfId="4977"/>
    <cellStyle name="Normal 9 2 6 6 5" xfId="10265"/>
    <cellStyle name="Normal 9 2 6 6 5 2" xfId="17250"/>
    <cellStyle name="Normal 9 2 6 6 6" xfId="20252"/>
    <cellStyle name="Normal 9 2 6 7" xfId="4978"/>
    <cellStyle name="Normal 9 2 6 7 2" xfId="4979"/>
    <cellStyle name="Normal 9 2 6 7 3" xfId="4980"/>
    <cellStyle name="Normal 9 2 6 7 4" xfId="10902"/>
    <cellStyle name="Normal 9 2 6 7 4 2" xfId="17880"/>
    <cellStyle name="Normal 9 2 6 8" xfId="4981"/>
    <cellStyle name="Normal 9 2 6 8 2" xfId="4982"/>
    <cellStyle name="Normal 9 2 6 8 3" xfId="4983"/>
    <cellStyle name="Normal 9 2 6 8 4" xfId="11532"/>
    <cellStyle name="Normal 9 2 6 8 4 2" xfId="18510"/>
    <cellStyle name="Normal 9 2 6 9" xfId="4984"/>
    <cellStyle name="Normal 9 2 6 9 2" xfId="4985"/>
    <cellStyle name="Normal 9 2 6 9 3" xfId="4986"/>
    <cellStyle name="Normal 9 2 6 9 4" xfId="12162"/>
    <cellStyle name="Normal 9 2 6 9 4 2" xfId="19140"/>
    <cellStyle name="Normal 9 2 7" xfId="4987"/>
    <cellStyle name="Normal 9 2 7 10" xfId="4988"/>
    <cellStyle name="Normal 9 2 7 11" xfId="9768"/>
    <cellStyle name="Normal 9 2 7 11 2" xfId="16754"/>
    <cellStyle name="Normal 9 2 7 12" xfId="20253"/>
    <cellStyle name="Normal 9 2 7 2" xfId="4989"/>
    <cellStyle name="Normal 9 2 7 2 10" xfId="20254"/>
    <cellStyle name="Normal 9 2 7 2 2" xfId="4990"/>
    <cellStyle name="Normal 9 2 7 2 2 2" xfId="4991"/>
    <cellStyle name="Normal 9 2 7 2 2 2 2" xfId="4992"/>
    <cellStyle name="Normal 9 2 7 2 2 2 3" xfId="4993"/>
    <cellStyle name="Normal 9 2 7 2 2 2 4" xfId="10695"/>
    <cellStyle name="Normal 9 2 7 2 2 2 4 2" xfId="17680"/>
    <cellStyle name="Normal 9 2 7 2 2 3" xfId="4994"/>
    <cellStyle name="Normal 9 2 7 2 2 3 2" xfId="4995"/>
    <cellStyle name="Normal 9 2 7 2 2 3 3" xfId="4996"/>
    <cellStyle name="Normal 9 2 7 2 2 3 4" xfId="11332"/>
    <cellStyle name="Normal 9 2 7 2 2 3 4 2" xfId="18310"/>
    <cellStyle name="Normal 9 2 7 2 2 4" xfId="4997"/>
    <cellStyle name="Normal 9 2 7 2 2 4 2" xfId="4998"/>
    <cellStyle name="Normal 9 2 7 2 2 4 3" xfId="4999"/>
    <cellStyle name="Normal 9 2 7 2 2 4 4" xfId="11962"/>
    <cellStyle name="Normal 9 2 7 2 2 4 4 2" xfId="18940"/>
    <cellStyle name="Normal 9 2 7 2 2 5" xfId="5000"/>
    <cellStyle name="Normal 9 2 7 2 2 5 2" xfId="5001"/>
    <cellStyle name="Normal 9 2 7 2 2 5 3" xfId="5002"/>
    <cellStyle name="Normal 9 2 7 2 2 5 4" xfId="12592"/>
    <cellStyle name="Normal 9 2 7 2 2 5 4 2" xfId="19570"/>
    <cellStyle name="Normal 9 2 7 2 2 6" xfId="5003"/>
    <cellStyle name="Normal 9 2 7 2 2 7" xfId="5004"/>
    <cellStyle name="Normal 9 2 7 2 2 8" xfId="10166"/>
    <cellStyle name="Normal 9 2 7 2 2 8 2" xfId="17151"/>
    <cellStyle name="Normal 9 2 7 2 2 9" xfId="20255"/>
    <cellStyle name="Normal 9 2 7 2 3" xfId="5005"/>
    <cellStyle name="Normal 9 2 7 2 3 2" xfId="5006"/>
    <cellStyle name="Normal 9 2 7 2 3 3" xfId="5007"/>
    <cellStyle name="Normal 9 2 7 2 3 4" xfId="10430"/>
    <cellStyle name="Normal 9 2 7 2 3 4 2" xfId="17415"/>
    <cellStyle name="Normal 9 2 7 2 4" xfId="5008"/>
    <cellStyle name="Normal 9 2 7 2 4 2" xfId="5009"/>
    <cellStyle name="Normal 9 2 7 2 4 3" xfId="5010"/>
    <cellStyle name="Normal 9 2 7 2 4 4" xfId="11067"/>
    <cellStyle name="Normal 9 2 7 2 4 4 2" xfId="18045"/>
    <cellStyle name="Normal 9 2 7 2 5" xfId="5011"/>
    <cellStyle name="Normal 9 2 7 2 5 2" xfId="5012"/>
    <cellStyle name="Normal 9 2 7 2 5 3" xfId="5013"/>
    <cellStyle name="Normal 9 2 7 2 5 4" xfId="11697"/>
    <cellStyle name="Normal 9 2 7 2 5 4 2" xfId="18675"/>
    <cellStyle name="Normal 9 2 7 2 6" xfId="5014"/>
    <cellStyle name="Normal 9 2 7 2 6 2" xfId="5015"/>
    <cellStyle name="Normal 9 2 7 2 6 3" xfId="5016"/>
    <cellStyle name="Normal 9 2 7 2 6 4" xfId="12327"/>
    <cellStyle name="Normal 9 2 7 2 6 4 2" xfId="19305"/>
    <cellStyle name="Normal 9 2 7 2 7" xfId="5017"/>
    <cellStyle name="Normal 9 2 7 2 8" xfId="5018"/>
    <cellStyle name="Normal 9 2 7 2 9" xfId="9900"/>
    <cellStyle name="Normal 9 2 7 2 9 2" xfId="16886"/>
    <cellStyle name="Normal 9 2 7 3" xfId="5019"/>
    <cellStyle name="Normal 9 2 7 3 2" xfId="5020"/>
    <cellStyle name="Normal 9 2 7 3 2 2" xfId="5021"/>
    <cellStyle name="Normal 9 2 7 3 2 3" xfId="5022"/>
    <cellStyle name="Normal 9 2 7 3 2 4" xfId="10563"/>
    <cellStyle name="Normal 9 2 7 3 2 4 2" xfId="17548"/>
    <cellStyle name="Normal 9 2 7 3 3" xfId="5023"/>
    <cellStyle name="Normal 9 2 7 3 3 2" xfId="5024"/>
    <cellStyle name="Normal 9 2 7 3 3 3" xfId="5025"/>
    <cellStyle name="Normal 9 2 7 3 3 4" xfId="11200"/>
    <cellStyle name="Normal 9 2 7 3 3 4 2" xfId="18178"/>
    <cellStyle name="Normal 9 2 7 3 4" xfId="5026"/>
    <cellStyle name="Normal 9 2 7 3 4 2" xfId="5027"/>
    <cellStyle name="Normal 9 2 7 3 4 3" xfId="5028"/>
    <cellStyle name="Normal 9 2 7 3 4 4" xfId="11830"/>
    <cellStyle name="Normal 9 2 7 3 4 4 2" xfId="18808"/>
    <cellStyle name="Normal 9 2 7 3 5" xfId="5029"/>
    <cellStyle name="Normal 9 2 7 3 5 2" xfId="5030"/>
    <cellStyle name="Normal 9 2 7 3 5 3" xfId="5031"/>
    <cellStyle name="Normal 9 2 7 3 5 4" xfId="12460"/>
    <cellStyle name="Normal 9 2 7 3 5 4 2" xfId="19438"/>
    <cellStyle name="Normal 9 2 7 3 6" xfId="5032"/>
    <cellStyle name="Normal 9 2 7 3 7" xfId="5033"/>
    <cellStyle name="Normal 9 2 7 3 8" xfId="10034"/>
    <cellStyle name="Normal 9 2 7 3 8 2" xfId="17019"/>
    <cellStyle name="Normal 9 2 7 3 9" xfId="20256"/>
    <cellStyle name="Normal 9 2 7 4" xfId="5034"/>
    <cellStyle name="Normal 9 2 7 4 2" xfId="5035"/>
    <cellStyle name="Normal 9 2 7 4 2 2" xfId="5036"/>
    <cellStyle name="Normal 9 2 7 4 2 3" xfId="5037"/>
    <cellStyle name="Normal 9 2 7 4 2 4" xfId="11465"/>
    <cellStyle name="Normal 9 2 7 4 2 4 2" xfId="18443"/>
    <cellStyle name="Normal 9 2 7 4 3" xfId="5038"/>
    <cellStyle name="Normal 9 2 7 4 3 2" xfId="5039"/>
    <cellStyle name="Normal 9 2 7 4 3 3" xfId="5040"/>
    <cellStyle name="Normal 9 2 7 4 3 4" xfId="12095"/>
    <cellStyle name="Normal 9 2 7 4 3 4 2" xfId="19073"/>
    <cellStyle name="Normal 9 2 7 4 4" xfId="5041"/>
    <cellStyle name="Normal 9 2 7 4 4 2" xfId="5042"/>
    <cellStyle name="Normal 9 2 7 4 4 3" xfId="5043"/>
    <cellStyle name="Normal 9 2 7 4 4 4" xfId="12728"/>
    <cellStyle name="Normal 9 2 7 4 4 4 2" xfId="19703"/>
    <cellStyle name="Normal 9 2 7 4 5" xfId="5044"/>
    <cellStyle name="Normal 9 2 7 4 6" xfId="5045"/>
    <cellStyle name="Normal 9 2 7 4 7" xfId="10831"/>
    <cellStyle name="Normal 9 2 7 4 7 2" xfId="17813"/>
    <cellStyle name="Normal 9 2 7 4 8" xfId="20257"/>
    <cellStyle name="Normal 9 2 7 5" xfId="5046"/>
    <cellStyle name="Normal 9 2 7 5 2" xfId="5047"/>
    <cellStyle name="Normal 9 2 7 5 2 2" xfId="5048"/>
    <cellStyle name="Normal 9 2 7 5 2 3" xfId="5049"/>
    <cellStyle name="Normal 9 2 7 5 2 4" xfId="12829"/>
    <cellStyle name="Normal 9 2 7 5 2 4 2" xfId="19804"/>
    <cellStyle name="Normal 9 2 7 5 3" xfId="5050"/>
    <cellStyle name="Normal 9 2 7 5 4" xfId="5051"/>
    <cellStyle name="Normal 9 2 7 5 5" xfId="10298"/>
    <cellStyle name="Normal 9 2 7 5 5 2" xfId="17283"/>
    <cellStyle name="Normal 9 2 7 5 6" xfId="20258"/>
    <cellStyle name="Normal 9 2 7 6" xfId="5052"/>
    <cellStyle name="Normal 9 2 7 6 2" xfId="5053"/>
    <cellStyle name="Normal 9 2 7 6 3" xfId="5054"/>
    <cellStyle name="Normal 9 2 7 6 4" xfId="10935"/>
    <cellStyle name="Normal 9 2 7 6 4 2" xfId="17913"/>
    <cellStyle name="Normal 9 2 7 7" xfId="5055"/>
    <cellStyle name="Normal 9 2 7 7 2" xfId="5056"/>
    <cellStyle name="Normal 9 2 7 7 3" xfId="5057"/>
    <cellStyle name="Normal 9 2 7 7 4" xfId="11565"/>
    <cellStyle name="Normal 9 2 7 7 4 2" xfId="18543"/>
    <cellStyle name="Normal 9 2 7 8" xfId="5058"/>
    <cellStyle name="Normal 9 2 7 8 2" xfId="5059"/>
    <cellStyle name="Normal 9 2 7 8 3" xfId="5060"/>
    <cellStyle name="Normal 9 2 7 8 4" xfId="12195"/>
    <cellStyle name="Normal 9 2 7 8 4 2" xfId="19173"/>
    <cellStyle name="Normal 9 2 7 9" xfId="5061"/>
    <cellStyle name="Normal 9 2 8" xfId="5062"/>
    <cellStyle name="Normal 9 2 8 10" xfId="20259"/>
    <cellStyle name="Normal 9 2 8 2" xfId="5063"/>
    <cellStyle name="Normal 9 2 8 2 2" xfId="5064"/>
    <cellStyle name="Normal 9 2 8 2 2 2" xfId="5065"/>
    <cellStyle name="Normal 9 2 8 2 2 3" xfId="5066"/>
    <cellStyle name="Normal 9 2 8 2 2 4" xfId="10629"/>
    <cellStyle name="Normal 9 2 8 2 2 4 2" xfId="17614"/>
    <cellStyle name="Normal 9 2 8 2 3" xfId="5067"/>
    <cellStyle name="Normal 9 2 8 2 3 2" xfId="5068"/>
    <cellStyle name="Normal 9 2 8 2 3 3" xfId="5069"/>
    <cellStyle name="Normal 9 2 8 2 3 4" xfId="11266"/>
    <cellStyle name="Normal 9 2 8 2 3 4 2" xfId="18244"/>
    <cellStyle name="Normal 9 2 8 2 4" xfId="5070"/>
    <cellStyle name="Normal 9 2 8 2 4 2" xfId="5071"/>
    <cellStyle name="Normal 9 2 8 2 4 3" xfId="5072"/>
    <cellStyle name="Normal 9 2 8 2 4 4" xfId="11896"/>
    <cellStyle name="Normal 9 2 8 2 4 4 2" xfId="18874"/>
    <cellStyle name="Normal 9 2 8 2 5" xfId="5073"/>
    <cellStyle name="Normal 9 2 8 2 5 2" xfId="5074"/>
    <cellStyle name="Normal 9 2 8 2 5 3" xfId="5075"/>
    <cellStyle name="Normal 9 2 8 2 5 4" xfId="12526"/>
    <cellStyle name="Normal 9 2 8 2 5 4 2" xfId="19504"/>
    <cellStyle name="Normal 9 2 8 2 6" xfId="5076"/>
    <cellStyle name="Normal 9 2 8 2 7" xfId="5077"/>
    <cellStyle name="Normal 9 2 8 2 8" xfId="10100"/>
    <cellStyle name="Normal 9 2 8 2 8 2" xfId="17085"/>
    <cellStyle name="Normal 9 2 8 2 9" xfId="20260"/>
    <cellStyle name="Normal 9 2 8 3" xfId="5078"/>
    <cellStyle name="Normal 9 2 8 3 2" xfId="5079"/>
    <cellStyle name="Normal 9 2 8 3 3" xfId="5080"/>
    <cellStyle name="Normal 9 2 8 3 4" xfId="10364"/>
    <cellStyle name="Normal 9 2 8 3 4 2" xfId="17349"/>
    <cellStyle name="Normal 9 2 8 4" xfId="5081"/>
    <cellStyle name="Normal 9 2 8 4 2" xfId="5082"/>
    <cellStyle name="Normal 9 2 8 4 3" xfId="5083"/>
    <cellStyle name="Normal 9 2 8 4 4" xfId="11001"/>
    <cellStyle name="Normal 9 2 8 4 4 2" xfId="17979"/>
    <cellStyle name="Normal 9 2 8 5" xfId="5084"/>
    <cellStyle name="Normal 9 2 8 5 2" xfId="5085"/>
    <cellStyle name="Normal 9 2 8 5 3" xfId="5086"/>
    <cellStyle name="Normal 9 2 8 5 4" xfId="11631"/>
    <cellStyle name="Normal 9 2 8 5 4 2" xfId="18609"/>
    <cellStyle name="Normal 9 2 8 6" xfId="5087"/>
    <cellStyle name="Normal 9 2 8 6 2" xfId="5088"/>
    <cellStyle name="Normal 9 2 8 6 3" xfId="5089"/>
    <cellStyle name="Normal 9 2 8 6 4" xfId="12261"/>
    <cellStyle name="Normal 9 2 8 6 4 2" xfId="19239"/>
    <cellStyle name="Normal 9 2 8 7" xfId="5090"/>
    <cellStyle name="Normal 9 2 8 8" xfId="5091"/>
    <cellStyle name="Normal 9 2 8 9" xfId="9834"/>
    <cellStyle name="Normal 9 2 8 9 2" xfId="16820"/>
    <cellStyle name="Normal 9 2 9" xfId="5092"/>
    <cellStyle name="Normal 9 2 9 2" xfId="5093"/>
    <cellStyle name="Normal 9 2 9 2 2" xfId="5094"/>
    <cellStyle name="Normal 9 2 9 2 3" xfId="5095"/>
    <cellStyle name="Normal 9 2 9 2 4" xfId="10497"/>
    <cellStyle name="Normal 9 2 9 2 4 2" xfId="17482"/>
    <cellStyle name="Normal 9 2 9 3" xfId="5096"/>
    <cellStyle name="Normal 9 2 9 3 2" xfId="5097"/>
    <cellStyle name="Normal 9 2 9 3 3" xfId="5098"/>
    <cellStyle name="Normal 9 2 9 3 4" xfId="11134"/>
    <cellStyle name="Normal 9 2 9 3 4 2" xfId="18112"/>
    <cellStyle name="Normal 9 2 9 4" xfId="5099"/>
    <cellStyle name="Normal 9 2 9 4 2" xfId="5100"/>
    <cellStyle name="Normal 9 2 9 4 3" xfId="5101"/>
    <cellStyle name="Normal 9 2 9 4 4" xfId="11764"/>
    <cellStyle name="Normal 9 2 9 4 4 2" xfId="18742"/>
    <cellStyle name="Normal 9 2 9 5" xfId="5102"/>
    <cellStyle name="Normal 9 2 9 5 2" xfId="5103"/>
    <cellStyle name="Normal 9 2 9 5 3" xfId="5104"/>
    <cellStyle name="Normal 9 2 9 5 4" xfId="12394"/>
    <cellStyle name="Normal 9 2 9 5 4 2" xfId="19372"/>
    <cellStyle name="Normal 9 2 9 6" xfId="5105"/>
    <cellStyle name="Normal 9 2 9 7" xfId="5106"/>
    <cellStyle name="Normal 9 2 9 8" xfId="9968"/>
    <cellStyle name="Normal 9 2 9 8 2" xfId="16953"/>
    <cellStyle name="Normal 9 2 9 9" xfId="20261"/>
    <cellStyle name="Normal 9 20" xfId="19906"/>
    <cellStyle name="Normal 9 3" xfId="5107"/>
    <cellStyle name="Normal 9 3 10" xfId="5108"/>
    <cellStyle name="Normal 9 3 10 2" xfId="5109"/>
    <cellStyle name="Normal 9 3 10 2 2" xfId="5110"/>
    <cellStyle name="Normal 9 3 10 2 3" xfId="5111"/>
    <cellStyle name="Normal 9 3 10 2 4" xfId="12763"/>
    <cellStyle name="Normal 9 3 10 2 4 2" xfId="19738"/>
    <cellStyle name="Normal 9 3 10 3" xfId="5112"/>
    <cellStyle name="Normal 9 3 10 4" xfId="5113"/>
    <cellStyle name="Normal 9 3 10 5" xfId="10233"/>
    <cellStyle name="Normal 9 3 10 5 2" xfId="17218"/>
    <cellStyle name="Normal 9 3 10 6" xfId="20263"/>
    <cellStyle name="Normal 9 3 11" xfId="5114"/>
    <cellStyle name="Normal 9 3 11 2" xfId="5115"/>
    <cellStyle name="Normal 9 3 11 3" xfId="5116"/>
    <cellStyle name="Normal 9 3 11 4" xfId="10870"/>
    <cellStyle name="Normal 9 3 11 4 2" xfId="17848"/>
    <cellStyle name="Normal 9 3 12" xfId="5117"/>
    <cellStyle name="Normal 9 3 12 2" xfId="5118"/>
    <cellStyle name="Normal 9 3 12 3" xfId="5119"/>
    <cellStyle name="Normal 9 3 12 4" xfId="11500"/>
    <cellStyle name="Normal 9 3 12 4 2" xfId="18478"/>
    <cellStyle name="Normal 9 3 13" xfId="5120"/>
    <cellStyle name="Normal 9 3 13 2" xfId="5121"/>
    <cellStyle name="Normal 9 3 13 3" xfId="5122"/>
    <cellStyle name="Normal 9 3 13 4" xfId="12130"/>
    <cellStyle name="Normal 9 3 13 4 2" xfId="19108"/>
    <cellStyle name="Normal 9 3 14" xfId="5123"/>
    <cellStyle name="Normal 9 3 15" xfId="5124"/>
    <cellStyle name="Normal 9 3 16" xfId="9687"/>
    <cellStyle name="Normal 9 3 16 2" xfId="16689"/>
    <cellStyle name="Normal 9 3 17" xfId="20262"/>
    <cellStyle name="Normal 9 3 2" xfId="5125"/>
    <cellStyle name="Normal 9 3 2 10" xfId="5126"/>
    <cellStyle name="Normal 9 3 2 10 2" xfId="5127"/>
    <cellStyle name="Normal 9 3 2 10 3" xfId="5128"/>
    <cellStyle name="Normal 9 3 2 10 4" xfId="10874"/>
    <cellStyle name="Normal 9 3 2 10 4 2" xfId="17852"/>
    <cellStyle name="Normal 9 3 2 11" xfId="5129"/>
    <cellStyle name="Normal 9 3 2 11 2" xfId="5130"/>
    <cellStyle name="Normal 9 3 2 11 3" xfId="5131"/>
    <cellStyle name="Normal 9 3 2 11 4" xfId="11504"/>
    <cellStyle name="Normal 9 3 2 11 4 2" xfId="18482"/>
    <cellStyle name="Normal 9 3 2 12" xfId="5132"/>
    <cellStyle name="Normal 9 3 2 12 2" xfId="5133"/>
    <cellStyle name="Normal 9 3 2 12 3" xfId="5134"/>
    <cellStyle name="Normal 9 3 2 12 4" xfId="12134"/>
    <cellStyle name="Normal 9 3 2 12 4 2" xfId="19112"/>
    <cellStyle name="Normal 9 3 2 13" xfId="5135"/>
    <cellStyle name="Normal 9 3 2 14" xfId="5136"/>
    <cellStyle name="Normal 9 3 2 15" xfId="9693"/>
    <cellStyle name="Normal 9 3 2 15 2" xfId="16693"/>
    <cellStyle name="Normal 9 3 2 16" xfId="20264"/>
    <cellStyle name="Normal 9 3 2 2" xfId="5137"/>
    <cellStyle name="Normal 9 3 2 2 10" xfId="5138"/>
    <cellStyle name="Normal 9 3 2 2 10 2" xfId="5139"/>
    <cellStyle name="Normal 9 3 2 2 10 3" xfId="5140"/>
    <cellStyle name="Normal 9 3 2 2 10 4" xfId="11512"/>
    <cellStyle name="Normal 9 3 2 2 10 4 2" xfId="18490"/>
    <cellStyle name="Normal 9 3 2 2 11" xfId="5141"/>
    <cellStyle name="Normal 9 3 2 2 11 2" xfId="5142"/>
    <cellStyle name="Normal 9 3 2 2 11 3" xfId="5143"/>
    <cellStyle name="Normal 9 3 2 2 11 4" xfId="12142"/>
    <cellStyle name="Normal 9 3 2 2 11 4 2" xfId="19120"/>
    <cellStyle name="Normal 9 3 2 2 12" xfId="5144"/>
    <cellStyle name="Normal 9 3 2 2 13" xfId="5145"/>
    <cellStyle name="Normal 9 3 2 2 14" xfId="9712"/>
    <cellStyle name="Normal 9 3 2 2 14 2" xfId="16701"/>
    <cellStyle name="Normal 9 3 2 2 15" xfId="20265"/>
    <cellStyle name="Normal 9 3 2 2 2" xfId="5146"/>
    <cellStyle name="Normal 9 3 2 2 2 10" xfId="5147"/>
    <cellStyle name="Normal 9 3 2 2 2 10 2" xfId="5148"/>
    <cellStyle name="Normal 9 3 2 2 2 10 3" xfId="5149"/>
    <cellStyle name="Normal 9 3 2 2 2 10 4" xfId="12159"/>
    <cellStyle name="Normal 9 3 2 2 2 10 4 2" xfId="19137"/>
    <cellStyle name="Normal 9 3 2 2 2 11" xfId="5150"/>
    <cellStyle name="Normal 9 3 2 2 2 12" xfId="5151"/>
    <cellStyle name="Normal 9 3 2 2 2 13" xfId="9731"/>
    <cellStyle name="Normal 9 3 2 2 2 13 2" xfId="16718"/>
    <cellStyle name="Normal 9 3 2 2 2 14" xfId="20266"/>
    <cellStyle name="Normal 9 3 2 2 2 2" xfId="5152"/>
    <cellStyle name="Normal 9 3 2 2 2 2 10" xfId="5153"/>
    <cellStyle name="Normal 9 3 2 2 2 2 11" xfId="5154"/>
    <cellStyle name="Normal 9 3 2 2 2 2 12" xfId="9765"/>
    <cellStyle name="Normal 9 3 2 2 2 2 12 2" xfId="16751"/>
    <cellStyle name="Normal 9 3 2 2 2 2 13" xfId="20267"/>
    <cellStyle name="Normal 9 3 2 2 2 2 2" xfId="5155"/>
    <cellStyle name="Normal 9 3 2 2 2 2 2 10" xfId="9831"/>
    <cellStyle name="Normal 9 3 2 2 2 2 2 10 2" xfId="16817"/>
    <cellStyle name="Normal 9 3 2 2 2 2 2 11" xfId="20268"/>
    <cellStyle name="Normal 9 3 2 2 2 2 2 2" xfId="5156"/>
    <cellStyle name="Normal 9 3 2 2 2 2 2 2 10" xfId="20269"/>
    <cellStyle name="Normal 9 3 2 2 2 2 2 2 2" xfId="5157"/>
    <cellStyle name="Normal 9 3 2 2 2 2 2 2 2 2" xfId="5158"/>
    <cellStyle name="Normal 9 3 2 2 2 2 2 2 2 2 2" xfId="5159"/>
    <cellStyle name="Normal 9 3 2 2 2 2 2 2 2 2 3" xfId="5160"/>
    <cellStyle name="Normal 9 3 2 2 2 2 2 2 2 2 4" xfId="10758"/>
    <cellStyle name="Normal 9 3 2 2 2 2 2 2 2 2 4 2" xfId="17743"/>
    <cellStyle name="Normal 9 3 2 2 2 2 2 2 2 3" xfId="5161"/>
    <cellStyle name="Normal 9 3 2 2 2 2 2 2 2 3 2" xfId="5162"/>
    <cellStyle name="Normal 9 3 2 2 2 2 2 2 2 3 3" xfId="5163"/>
    <cellStyle name="Normal 9 3 2 2 2 2 2 2 2 3 4" xfId="11395"/>
    <cellStyle name="Normal 9 3 2 2 2 2 2 2 2 3 4 2" xfId="18373"/>
    <cellStyle name="Normal 9 3 2 2 2 2 2 2 2 4" xfId="5164"/>
    <cellStyle name="Normal 9 3 2 2 2 2 2 2 2 4 2" xfId="5165"/>
    <cellStyle name="Normal 9 3 2 2 2 2 2 2 2 4 3" xfId="5166"/>
    <cellStyle name="Normal 9 3 2 2 2 2 2 2 2 4 4" xfId="12025"/>
    <cellStyle name="Normal 9 3 2 2 2 2 2 2 2 4 4 2" xfId="19003"/>
    <cellStyle name="Normal 9 3 2 2 2 2 2 2 2 5" xfId="5167"/>
    <cellStyle name="Normal 9 3 2 2 2 2 2 2 2 5 2" xfId="5168"/>
    <cellStyle name="Normal 9 3 2 2 2 2 2 2 2 5 3" xfId="5169"/>
    <cellStyle name="Normal 9 3 2 2 2 2 2 2 2 5 4" xfId="12655"/>
    <cellStyle name="Normal 9 3 2 2 2 2 2 2 2 5 4 2" xfId="19633"/>
    <cellStyle name="Normal 9 3 2 2 2 2 2 2 2 6" xfId="5170"/>
    <cellStyle name="Normal 9 3 2 2 2 2 2 2 2 7" xfId="5171"/>
    <cellStyle name="Normal 9 3 2 2 2 2 2 2 2 8" xfId="10229"/>
    <cellStyle name="Normal 9 3 2 2 2 2 2 2 2 8 2" xfId="17214"/>
    <cellStyle name="Normal 9 3 2 2 2 2 2 2 2 9" xfId="20270"/>
    <cellStyle name="Normal 9 3 2 2 2 2 2 2 3" xfId="5172"/>
    <cellStyle name="Normal 9 3 2 2 2 2 2 2 3 2" xfId="5173"/>
    <cellStyle name="Normal 9 3 2 2 2 2 2 2 3 3" xfId="5174"/>
    <cellStyle name="Normal 9 3 2 2 2 2 2 2 3 4" xfId="10493"/>
    <cellStyle name="Normal 9 3 2 2 2 2 2 2 3 4 2" xfId="17478"/>
    <cellStyle name="Normal 9 3 2 2 2 2 2 2 4" xfId="5175"/>
    <cellStyle name="Normal 9 3 2 2 2 2 2 2 4 2" xfId="5176"/>
    <cellStyle name="Normal 9 3 2 2 2 2 2 2 4 3" xfId="5177"/>
    <cellStyle name="Normal 9 3 2 2 2 2 2 2 4 4" xfId="11130"/>
    <cellStyle name="Normal 9 3 2 2 2 2 2 2 4 4 2" xfId="18108"/>
    <cellStyle name="Normal 9 3 2 2 2 2 2 2 5" xfId="5178"/>
    <cellStyle name="Normal 9 3 2 2 2 2 2 2 5 2" xfId="5179"/>
    <cellStyle name="Normal 9 3 2 2 2 2 2 2 5 3" xfId="5180"/>
    <cellStyle name="Normal 9 3 2 2 2 2 2 2 5 4" xfId="11760"/>
    <cellStyle name="Normal 9 3 2 2 2 2 2 2 5 4 2" xfId="18738"/>
    <cellStyle name="Normal 9 3 2 2 2 2 2 2 6" xfId="5181"/>
    <cellStyle name="Normal 9 3 2 2 2 2 2 2 6 2" xfId="5182"/>
    <cellStyle name="Normal 9 3 2 2 2 2 2 2 6 3" xfId="5183"/>
    <cellStyle name="Normal 9 3 2 2 2 2 2 2 6 4" xfId="12390"/>
    <cellStyle name="Normal 9 3 2 2 2 2 2 2 6 4 2" xfId="19368"/>
    <cellStyle name="Normal 9 3 2 2 2 2 2 2 7" xfId="5184"/>
    <cellStyle name="Normal 9 3 2 2 2 2 2 2 8" xfId="5185"/>
    <cellStyle name="Normal 9 3 2 2 2 2 2 2 9" xfId="9963"/>
    <cellStyle name="Normal 9 3 2 2 2 2 2 2 9 2" xfId="16949"/>
    <cellStyle name="Normal 9 3 2 2 2 2 2 3" xfId="5186"/>
    <cellStyle name="Normal 9 3 2 2 2 2 2 3 2" xfId="5187"/>
    <cellStyle name="Normal 9 3 2 2 2 2 2 3 2 2" xfId="5188"/>
    <cellStyle name="Normal 9 3 2 2 2 2 2 3 2 3" xfId="5189"/>
    <cellStyle name="Normal 9 3 2 2 2 2 2 3 2 4" xfId="10626"/>
    <cellStyle name="Normal 9 3 2 2 2 2 2 3 2 4 2" xfId="17611"/>
    <cellStyle name="Normal 9 3 2 2 2 2 2 3 3" xfId="5190"/>
    <cellStyle name="Normal 9 3 2 2 2 2 2 3 3 2" xfId="5191"/>
    <cellStyle name="Normal 9 3 2 2 2 2 2 3 3 3" xfId="5192"/>
    <cellStyle name="Normal 9 3 2 2 2 2 2 3 3 4" xfId="11263"/>
    <cellStyle name="Normal 9 3 2 2 2 2 2 3 3 4 2" xfId="18241"/>
    <cellStyle name="Normal 9 3 2 2 2 2 2 3 4" xfId="5193"/>
    <cellStyle name="Normal 9 3 2 2 2 2 2 3 4 2" xfId="5194"/>
    <cellStyle name="Normal 9 3 2 2 2 2 2 3 4 3" xfId="5195"/>
    <cellStyle name="Normal 9 3 2 2 2 2 2 3 4 4" xfId="11893"/>
    <cellStyle name="Normal 9 3 2 2 2 2 2 3 4 4 2" xfId="18871"/>
    <cellStyle name="Normal 9 3 2 2 2 2 2 3 5" xfId="5196"/>
    <cellStyle name="Normal 9 3 2 2 2 2 2 3 5 2" xfId="5197"/>
    <cellStyle name="Normal 9 3 2 2 2 2 2 3 5 3" xfId="5198"/>
    <cellStyle name="Normal 9 3 2 2 2 2 2 3 5 4" xfId="12523"/>
    <cellStyle name="Normal 9 3 2 2 2 2 2 3 5 4 2" xfId="19501"/>
    <cellStyle name="Normal 9 3 2 2 2 2 2 3 6" xfId="5199"/>
    <cellStyle name="Normal 9 3 2 2 2 2 2 3 7" xfId="5200"/>
    <cellStyle name="Normal 9 3 2 2 2 2 2 3 8" xfId="10097"/>
    <cellStyle name="Normal 9 3 2 2 2 2 2 3 8 2" xfId="17082"/>
    <cellStyle name="Normal 9 3 2 2 2 2 2 3 9" xfId="20271"/>
    <cellStyle name="Normal 9 3 2 2 2 2 2 4" xfId="5201"/>
    <cellStyle name="Normal 9 3 2 2 2 2 2 4 2" xfId="5202"/>
    <cellStyle name="Normal 9 3 2 2 2 2 2 4 3" xfId="5203"/>
    <cellStyle name="Normal 9 3 2 2 2 2 2 4 4" xfId="10361"/>
    <cellStyle name="Normal 9 3 2 2 2 2 2 4 4 2" xfId="17346"/>
    <cellStyle name="Normal 9 3 2 2 2 2 2 5" xfId="5204"/>
    <cellStyle name="Normal 9 3 2 2 2 2 2 5 2" xfId="5205"/>
    <cellStyle name="Normal 9 3 2 2 2 2 2 5 3" xfId="5206"/>
    <cellStyle name="Normal 9 3 2 2 2 2 2 5 4" xfId="10998"/>
    <cellStyle name="Normal 9 3 2 2 2 2 2 5 4 2" xfId="17976"/>
    <cellStyle name="Normal 9 3 2 2 2 2 2 6" xfId="5207"/>
    <cellStyle name="Normal 9 3 2 2 2 2 2 6 2" xfId="5208"/>
    <cellStyle name="Normal 9 3 2 2 2 2 2 6 3" xfId="5209"/>
    <cellStyle name="Normal 9 3 2 2 2 2 2 6 4" xfId="11628"/>
    <cellStyle name="Normal 9 3 2 2 2 2 2 6 4 2" xfId="18606"/>
    <cellStyle name="Normal 9 3 2 2 2 2 2 7" xfId="5210"/>
    <cellStyle name="Normal 9 3 2 2 2 2 2 7 2" xfId="5211"/>
    <cellStyle name="Normal 9 3 2 2 2 2 2 7 3" xfId="5212"/>
    <cellStyle name="Normal 9 3 2 2 2 2 2 7 4" xfId="12258"/>
    <cellStyle name="Normal 9 3 2 2 2 2 2 7 4 2" xfId="19236"/>
    <cellStyle name="Normal 9 3 2 2 2 2 2 8" xfId="5213"/>
    <cellStyle name="Normal 9 3 2 2 2 2 2 9" xfId="5214"/>
    <cellStyle name="Normal 9 3 2 2 2 2 3" xfId="5215"/>
    <cellStyle name="Normal 9 3 2 2 2 2 3 10" xfId="20272"/>
    <cellStyle name="Normal 9 3 2 2 2 2 3 2" xfId="5216"/>
    <cellStyle name="Normal 9 3 2 2 2 2 3 2 2" xfId="5217"/>
    <cellStyle name="Normal 9 3 2 2 2 2 3 2 2 2" xfId="5218"/>
    <cellStyle name="Normal 9 3 2 2 2 2 3 2 2 3" xfId="5219"/>
    <cellStyle name="Normal 9 3 2 2 2 2 3 2 2 4" xfId="10692"/>
    <cellStyle name="Normal 9 3 2 2 2 2 3 2 2 4 2" xfId="17677"/>
    <cellStyle name="Normal 9 3 2 2 2 2 3 2 3" xfId="5220"/>
    <cellStyle name="Normal 9 3 2 2 2 2 3 2 3 2" xfId="5221"/>
    <cellStyle name="Normal 9 3 2 2 2 2 3 2 3 3" xfId="5222"/>
    <cellStyle name="Normal 9 3 2 2 2 2 3 2 3 4" xfId="11329"/>
    <cellStyle name="Normal 9 3 2 2 2 2 3 2 3 4 2" xfId="18307"/>
    <cellStyle name="Normal 9 3 2 2 2 2 3 2 4" xfId="5223"/>
    <cellStyle name="Normal 9 3 2 2 2 2 3 2 4 2" xfId="5224"/>
    <cellStyle name="Normal 9 3 2 2 2 2 3 2 4 3" xfId="5225"/>
    <cellStyle name="Normal 9 3 2 2 2 2 3 2 4 4" xfId="11959"/>
    <cellStyle name="Normal 9 3 2 2 2 2 3 2 4 4 2" xfId="18937"/>
    <cellStyle name="Normal 9 3 2 2 2 2 3 2 5" xfId="5226"/>
    <cellStyle name="Normal 9 3 2 2 2 2 3 2 5 2" xfId="5227"/>
    <cellStyle name="Normal 9 3 2 2 2 2 3 2 5 3" xfId="5228"/>
    <cellStyle name="Normal 9 3 2 2 2 2 3 2 5 4" xfId="12589"/>
    <cellStyle name="Normal 9 3 2 2 2 2 3 2 5 4 2" xfId="19567"/>
    <cellStyle name="Normal 9 3 2 2 2 2 3 2 6" xfId="5229"/>
    <cellStyle name="Normal 9 3 2 2 2 2 3 2 7" xfId="5230"/>
    <cellStyle name="Normal 9 3 2 2 2 2 3 2 8" xfId="10163"/>
    <cellStyle name="Normal 9 3 2 2 2 2 3 2 8 2" xfId="17148"/>
    <cellStyle name="Normal 9 3 2 2 2 2 3 2 9" xfId="20273"/>
    <cellStyle name="Normal 9 3 2 2 2 2 3 3" xfId="5231"/>
    <cellStyle name="Normal 9 3 2 2 2 2 3 3 2" xfId="5232"/>
    <cellStyle name="Normal 9 3 2 2 2 2 3 3 3" xfId="5233"/>
    <cellStyle name="Normal 9 3 2 2 2 2 3 3 4" xfId="10427"/>
    <cellStyle name="Normal 9 3 2 2 2 2 3 3 4 2" xfId="17412"/>
    <cellStyle name="Normal 9 3 2 2 2 2 3 4" xfId="5234"/>
    <cellStyle name="Normal 9 3 2 2 2 2 3 4 2" xfId="5235"/>
    <cellStyle name="Normal 9 3 2 2 2 2 3 4 3" xfId="5236"/>
    <cellStyle name="Normal 9 3 2 2 2 2 3 4 4" xfId="11064"/>
    <cellStyle name="Normal 9 3 2 2 2 2 3 4 4 2" xfId="18042"/>
    <cellStyle name="Normal 9 3 2 2 2 2 3 5" xfId="5237"/>
    <cellStyle name="Normal 9 3 2 2 2 2 3 5 2" xfId="5238"/>
    <cellStyle name="Normal 9 3 2 2 2 2 3 5 3" xfId="5239"/>
    <cellStyle name="Normal 9 3 2 2 2 2 3 5 4" xfId="11694"/>
    <cellStyle name="Normal 9 3 2 2 2 2 3 5 4 2" xfId="18672"/>
    <cellStyle name="Normal 9 3 2 2 2 2 3 6" xfId="5240"/>
    <cellStyle name="Normal 9 3 2 2 2 2 3 6 2" xfId="5241"/>
    <cellStyle name="Normal 9 3 2 2 2 2 3 6 3" xfId="5242"/>
    <cellStyle name="Normal 9 3 2 2 2 2 3 6 4" xfId="12324"/>
    <cellStyle name="Normal 9 3 2 2 2 2 3 6 4 2" xfId="19302"/>
    <cellStyle name="Normal 9 3 2 2 2 2 3 7" xfId="5243"/>
    <cellStyle name="Normal 9 3 2 2 2 2 3 8" xfId="5244"/>
    <cellStyle name="Normal 9 3 2 2 2 2 3 9" xfId="9897"/>
    <cellStyle name="Normal 9 3 2 2 2 2 3 9 2" xfId="16883"/>
    <cellStyle name="Normal 9 3 2 2 2 2 4" xfId="5245"/>
    <cellStyle name="Normal 9 3 2 2 2 2 4 2" xfId="5246"/>
    <cellStyle name="Normal 9 3 2 2 2 2 4 2 2" xfId="5247"/>
    <cellStyle name="Normal 9 3 2 2 2 2 4 2 3" xfId="5248"/>
    <cellStyle name="Normal 9 3 2 2 2 2 4 2 4" xfId="10560"/>
    <cellStyle name="Normal 9 3 2 2 2 2 4 2 4 2" xfId="17545"/>
    <cellStyle name="Normal 9 3 2 2 2 2 4 3" xfId="5249"/>
    <cellStyle name="Normal 9 3 2 2 2 2 4 3 2" xfId="5250"/>
    <cellStyle name="Normal 9 3 2 2 2 2 4 3 3" xfId="5251"/>
    <cellStyle name="Normal 9 3 2 2 2 2 4 3 4" xfId="11197"/>
    <cellStyle name="Normal 9 3 2 2 2 2 4 3 4 2" xfId="18175"/>
    <cellStyle name="Normal 9 3 2 2 2 2 4 4" xfId="5252"/>
    <cellStyle name="Normal 9 3 2 2 2 2 4 4 2" xfId="5253"/>
    <cellStyle name="Normal 9 3 2 2 2 2 4 4 3" xfId="5254"/>
    <cellStyle name="Normal 9 3 2 2 2 2 4 4 4" xfId="11827"/>
    <cellStyle name="Normal 9 3 2 2 2 2 4 4 4 2" xfId="18805"/>
    <cellStyle name="Normal 9 3 2 2 2 2 4 5" xfId="5255"/>
    <cellStyle name="Normal 9 3 2 2 2 2 4 5 2" xfId="5256"/>
    <cellStyle name="Normal 9 3 2 2 2 2 4 5 3" xfId="5257"/>
    <cellStyle name="Normal 9 3 2 2 2 2 4 5 4" xfId="12457"/>
    <cellStyle name="Normal 9 3 2 2 2 2 4 5 4 2" xfId="19435"/>
    <cellStyle name="Normal 9 3 2 2 2 2 4 6" xfId="5258"/>
    <cellStyle name="Normal 9 3 2 2 2 2 4 7" xfId="5259"/>
    <cellStyle name="Normal 9 3 2 2 2 2 4 8" xfId="10031"/>
    <cellStyle name="Normal 9 3 2 2 2 2 4 8 2" xfId="17016"/>
    <cellStyle name="Normal 9 3 2 2 2 2 4 9" xfId="20274"/>
    <cellStyle name="Normal 9 3 2 2 2 2 5" xfId="5260"/>
    <cellStyle name="Normal 9 3 2 2 2 2 5 2" xfId="5261"/>
    <cellStyle name="Normal 9 3 2 2 2 2 5 2 2" xfId="5262"/>
    <cellStyle name="Normal 9 3 2 2 2 2 5 2 3" xfId="5263"/>
    <cellStyle name="Normal 9 3 2 2 2 2 5 2 4" xfId="11466"/>
    <cellStyle name="Normal 9 3 2 2 2 2 5 2 4 2" xfId="18444"/>
    <cellStyle name="Normal 9 3 2 2 2 2 5 3" xfId="5264"/>
    <cellStyle name="Normal 9 3 2 2 2 2 5 3 2" xfId="5265"/>
    <cellStyle name="Normal 9 3 2 2 2 2 5 3 3" xfId="5266"/>
    <cellStyle name="Normal 9 3 2 2 2 2 5 3 4" xfId="12096"/>
    <cellStyle name="Normal 9 3 2 2 2 2 5 3 4 2" xfId="19074"/>
    <cellStyle name="Normal 9 3 2 2 2 2 5 4" xfId="5267"/>
    <cellStyle name="Normal 9 3 2 2 2 2 5 4 2" xfId="5268"/>
    <cellStyle name="Normal 9 3 2 2 2 2 5 4 3" xfId="5269"/>
    <cellStyle name="Normal 9 3 2 2 2 2 5 4 4" xfId="12729"/>
    <cellStyle name="Normal 9 3 2 2 2 2 5 4 4 2" xfId="19704"/>
    <cellStyle name="Normal 9 3 2 2 2 2 5 5" xfId="5270"/>
    <cellStyle name="Normal 9 3 2 2 2 2 5 6" xfId="5271"/>
    <cellStyle name="Normal 9 3 2 2 2 2 5 7" xfId="10832"/>
    <cellStyle name="Normal 9 3 2 2 2 2 5 7 2" xfId="17814"/>
    <cellStyle name="Normal 9 3 2 2 2 2 5 8" xfId="20275"/>
    <cellStyle name="Normal 9 3 2 2 2 2 6" xfId="5272"/>
    <cellStyle name="Normal 9 3 2 2 2 2 6 2" xfId="5273"/>
    <cellStyle name="Normal 9 3 2 2 2 2 6 2 2" xfId="5274"/>
    <cellStyle name="Normal 9 3 2 2 2 2 6 2 3" xfId="5275"/>
    <cellStyle name="Normal 9 3 2 2 2 2 6 2 4" xfId="12830"/>
    <cellStyle name="Normal 9 3 2 2 2 2 6 2 4 2" xfId="19805"/>
    <cellStyle name="Normal 9 3 2 2 2 2 6 3" xfId="5276"/>
    <cellStyle name="Normal 9 3 2 2 2 2 6 4" xfId="5277"/>
    <cellStyle name="Normal 9 3 2 2 2 2 6 5" xfId="10295"/>
    <cellStyle name="Normal 9 3 2 2 2 2 6 5 2" xfId="17280"/>
    <cellStyle name="Normal 9 3 2 2 2 2 6 6" xfId="20276"/>
    <cellStyle name="Normal 9 3 2 2 2 2 7" xfId="5278"/>
    <cellStyle name="Normal 9 3 2 2 2 2 7 2" xfId="5279"/>
    <cellStyle name="Normal 9 3 2 2 2 2 7 3" xfId="5280"/>
    <cellStyle name="Normal 9 3 2 2 2 2 7 4" xfId="10932"/>
    <cellStyle name="Normal 9 3 2 2 2 2 7 4 2" xfId="17910"/>
    <cellStyle name="Normal 9 3 2 2 2 2 8" xfId="5281"/>
    <cellStyle name="Normal 9 3 2 2 2 2 8 2" xfId="5282"/>
    <cellStyle name="Normal 9 3 2 2 2 2 8 3" xfId="5283"/>
    <cellStyle name="Normal 9 3 2 2 2 2 8 4" xfId="11562"/>
    <cellStyle name="Normal 9 3 2 2 2 2 8 4 2" xfId="18540"/>
    <cellStyle name="Normal 9 3 2 2 2 2 9" xfId="5284"/>
    <cellStyle name="Normal 9 3 2 2 2 2 9 2" xfId="5285"/>
    <cellStyle name="Normal 9 3 2 2 2 2 9 3" xfId="5286"/>
    <cellStyle name="Normal 9 3 2 2 2 2 9 4" xfId="12192"/>
    <cellStyle name="Normal 9 3 2 2 2 2 9 4 2" xfId="19170"/>
    <cellStyle name="Normal 9 3 2 2 2 3" xfId="5287"/>
    <cellStyle name="Normal 9 3 2 2 2 3 10" xfId="5288"/>
    <cellStyle name="Normal 9 3 2 2 2 3 11" xfId="9798"/>
    <cellStyle name="Normal 9 3 2 2 2 3 11 2" xfId="16784"/>
    <cellStyle name="Normal 9 3 2 2 2 3 12" xfId="20277"/>
    <cellStyle name="Normal 9 3 2 2 2 3 2" xfId="5289"/>
    <cellStyle name="Normal 9 3 2 2 2 3 2 10" xfId="20278"/>
    <cellStyle name="Normal 9 3 2 2 2 3 2 2" xfId="5290"/>
    <cellStyle name="Normal 9 3 2 2 2 3 2 2 2" xfId="5291"/>
    <cellStyle name="Normal 9 3 2 2 2 3 2 2 2 2" xfId="5292"/>
    <cellStyle name="Normal 9 3 2 2 2 3 2 2 2 3" xfId="5293"/>
    <cellStyle name="Normal 9 3 2 2 2 3 2 2 2 4" xfId="10725"/>
    <cellStyle name="Normal 9 3 2 2 2 3 2 2 2 4 2" xfId="17710"/>
    <cellStyle name="Normal 9 3 2 2 2 3 2 2 3" xfId="5294"/>
    <cellStyle name="Normal 9 3 2 2 2 3 2 2 3 2" xfId="5295"/>
    <cellStyle name="Normal 9 3 2 2 2 3 2 2 3 3" xfId="5296"/>
    <cellStyle name="Normal 9 3 2 2 2 3 2 2 3 4" xfId="11362"/>
    <cellStyle name="Normal 9 3 2 2 2 3 2 2 3 4 2" xfId="18340"/>
    <cellStyle name="Normal 9 3 2 2 2 3 2 2 4" xfId="5297"/>
    <cellStyle name="Normal 9 3 2 2 2 3 2 2 4 2" xfId="5298"/>
    <cellStyle name="Normal 9 3 2 2 2 3 2 2 4 3" xfId="5299"/>
    <cellStyle name="Normal 9 3 2 2 2 3 2 2 4 4" xfId="11992"/>
    <cellStyle name="Normal 9 3 2 2 2 3 2 2 4 4 2" xfId="18970"/>
    <cellStyle name="Normal 9 3 2 2 2 3 2 2 5" xfId="5300"/>
    <cellStyle name="Normal 9 3 2 2 2 3 2 2 5 2" xfId="5301"/>
    <cellStyle name="Normal 9 3 2 2 2 3 2 2 5 3" xfId="5302"/>
    <cellStyle name="Normal 9 3 2 2 2 3 2 2 5 4" xfId="12622"/>
    <cellStyle name="Normal 9 3 2 2 2 3 2 2 5 4 2" xfId="19600"/>
    <cellStyle name="Normal 9 3 2 2 2 3 2 2 6" xfId="5303"/>
    <cellStyle name="Normal 9 3 2 2 2 3 2 2 7" xfId="5304"/>
    <cellStyle name="Normal 9 3 2 2 2 3 2 2 8" xfId="10196"/>
    <cellStyle name="Normal 9 3 2 2 2 3 2 2 8 2" xfId="17181"/>
    <cellStyle name="Normal 9 3 2 2 2 3 2 2 9" xfId="20279"/>
    <cellStyle name="Normal 9 3 2 2 2 3 2 3" xfId="5305"/>
    <cellStyle name="Normal 9 3 2 2 2 3 2 3 2" xfId="5306"/>
    <cellStyle name="Normal 9 3 2 2 2 3 2 3 3" xfId="5307"/>
    <cellStyle name="Normal 9 3 2 2 2 3 2 3 4" xfId="10460"/>
    <cellStyle name="Normal 9 3 2 2 2 3 2 3 4 2" xfId="17445"/>
    <cellStyle name="Normal 9 3 2 2 2 3 2 4" xfId="5308"/>
    <cellStyle name="Normal 9 3 2 2 2 3 2 4 2" xfId="5309"/>
    <cellStyle name="Normal 9 3 2 2 2 3 2 4 3" xfId="5310"/>
    <cellStyle name="Normal 9 3 2 2 2 3 2 4 4" xfId="11097"/>
    <cellStyle name="Normal 9 3 2 2 2 3 2 4 4 2" xfId="18075"/>
    <cellStyle name="Normal 9 3 2 2 2 3 2 5" xfId="5311"/>
    <cellStyle name="Normal 9 3 2 2 2 3 2 5 2" xfId="5312"/>
    <cellStyle name="Normal 9 3 2 2 2 3 2 5 3" xfId="5313"/>
    <cellStyle name="Normal 9 3 2 2 2 3 2 5 4" xfId="11727"/>
    <cellStyle name="Normal 9 3 2 2 2 3 2 5 4 2" xfId="18705"/>
    <cellStyle name="Normal 9 3 2 2 2 3 2 6" xfId="5314"/>
    <cellStyle name="Normal 9 3 2 2 2 3 2 6 2" xfId="5315"/>
    <cellStyle name="Normal 9 3 2 2 2 3 2 6 3" xfId="5316"/>
    <cellStyle name="Normal 9 3 2 2 2 3 2 6 4" xfId="12357"/>
    <cellStyle name="Normal 9 3 2 2 2 3 2 6 4 2" xfId="19335"/>
    <cellStyle name="Normal 9 3 2 2 2 3 2 7" xfId="5317"/>
    <cellStyle name="Normal 9 3 2 2 2 3 2 8" xfId="5318"/>
    <cellStyle name="Normal 9 3 2 2 2 3 2 9" xfId="9930"/>
    <cellStyle name="Normal 9 3 2 2 2 3 2 9 2" xfId="16916"/>
    <cellStyle name="Normal 9 3 2 2 2 3 3" xfId="5319"/>
    <cellStyle name="Normal 9 3 2 2 2 3 3 2" xfId="5320"/>
    <cellStyle name="Normal 9 3 2 2 2 3 3 2 2" xfId="5321"/>
    <cellStyle name="Normal 9 3 2 2 2 3 3 2 3" xfId="5322"/>
    <cellStyle name="Normal 9 3 2 2 2 3 3 2 4" xfId="10593"/>
    <cellStyle name="Normal 9 3 2 2 2 3 3 2 4 2" xfId="17578"/>
    <cellStyle name="Normal 9 3 2 2 2 3 3 3" xfId="5323"/>
    <cellStyle name="Normal 9 3 2 2 2 3 3 3 2" xfId="5324"/>
    <cellStyle name="Normal 9 3 2 2 2 3 3 3 3" xfId="5325"/>
    <cellStyle name="Normal 9 3 2 2 2 3 3 3 4" xfId="11230"/>
    <cellStyle name="Normal 9 3 2 2 2 3 3 3 4 2" xfId="18208"/>
    <cellStyle name="Normal 9 3 2 2 2 3 3 4" xfId="5326"/>
    <cellStyle name="Normal 9 3 2 2 2 3 3 4 2" xfId="5327"/>
    <cellStyle name="Normal 9 3 2 2 2 3 3 4 3" xfId="5328"/>
    <cellStyle name="Normal 9 3 2 2 2 3 3 4 4" xfId="11860"/>
    <cellStyle name="Normal 9 3 2 2 2 3 3 4 4 2" xfId="18838"/>
    <cellStyle name="Normal 9 3 2 2 2 3 3 5" xfId="5329"/>
    <cellStyle name="Normal 9 3 2 2 2 3 3 5 2" xfId="5330"/>
    <cellStyle name="Normal 9 3 2 2 2 3 3 5 3" xfId="5331"/>
    <cellStyle name="Normal 9 3 2 2 2 3 3 5 4" xfId="12490"/>
    <cellStyle name="Normal 9 3 2 2 2 3 3 5 4 2" xfId="19468"/>
    <cellStyle name="Normal 9 3 2 2 2 3 3 6" xfId="5332"/>
    <cellStyle name="Normal 9 3 2 2 2 3 3 7" xfId="5333"/>
    <cellStyle name="Normal 9 3 2 2 2 3 3 8" xfId="10064"/>
    <cellStyle name="Normal 9 3 2 2 2 3 3 8 2" xfId="17049"/>
    <cellStyle name="Normal 9 3 2 2 2 3 3 9" xfId="20280"/>
    <cellStyle name="Normal 9 3 2 2 2 3 4" xfId="5334"/>
    <cellStyle name="Normal 9 3 2 2 2 3 4 2" xfId="5335"/>
    <cellStyle name="Normal 9 3 2 2 2 3 4 2 2" xfId="5336"/>
    <cellStyle name="Normal 9 3 2 2 2 3 4 2 3" xfId="5337"/>
    <cellStyle name="Normal 9 3 2 2 2 3 4 2 4" xfId="11467"/>
    <cellStyle name="Normal 9 3 2 2 2 3 4 2 4 2" xfId="18445"/>
    <cellStyle name="Normal 9 3 2 2 2 3 4 3" xfId="5338"/>
    <cellStyle name="Normal 9 3 2 2 2 3 4 3 2" xfId="5339"/>
    <cellStyle name="Normal 9 3 2 2 2 3 4 3 3" xfId="5340"/>
    <cellStyle name="Normal 9 3 2 2 2 3 4 3 4" xfId="12097"/>
    <cellStyle name="Normal 9 3 2 2 2 3 4 3 4 2" xfId="19075"/>
    <cellStyle name="Normal 9 3 2 2 2 3 4 4" xfId="5341"/>
    <cellStyle name="Normal 9 3 2 2 2 3 4 4 2" xfId="5342"/>
    <cellStyle name="Normal 9 3 2 2 2 3 4 4 3" xfId="5343"/>
    <cellStyle name="Normal 9 3 2 2 2 3 4 4 4" xfId="12730"/>
    <cellStyle name="Normal 9 3 2 2 2 3 4 4 4 2" xfId="19705"/>
    <cellStyle name="Normal 9 3 2 2 2 3 4 5" xfId="5344"/>
    <cellStyle name="Normal 9 3 2 2 2 3 4 6" xfId="5345"/>
    <cellStyle name="Normal 9 3 2 2 2 3 4 7" xfId="10833"/>
    <cellStyle name="Normal 9 3 2 2 2 3 4 7 2" xfId="17815"/>
    <cellStyle name="Normal 9 3 2 2 2 3 4 8" xfId="20281"/>
    <cellStyle name="Normal 9 3 2 2 2 3 5" xfId="5346"/>
    <cellStyle name="Normal 9 3 2 2 2 3 5 2" xfId="5347"/>
    <cellStyle name="Normal 9 3 2 2 2 3 5 2 2" xfId="5348"/>
    <cellStyle name="Normal 9 3 2 2 2 3 5 2 3" xfId="5349"/>
    <cellStyle name="Normal 9 3 2 2 2 3 5 2 4" xfId="12831"/>
    <cellStyle name="Normal 9 3 2 2 2 3 5 2 4 2" xfId="19806"/>
    <cellStyle name="Normal 9 3 2 2 2 3 5 3" xfId="5350"/>
    <cellStyle name="Normal 9 3 2 2 2 3 5 4" xfId="5351"/>
    <cellStyle name="Normal 9 3 2 2 2 3 5 5" xfId="10328"/>
    <cellStyle name="Normal 9 3 2 2 2 3 5 5 2" xfId="17313"/>
    <cellStyle name="Normal 9 3 2 2 2 3 5 6" xfId="20282"/>
    <cellStyle name="Normal 9 3 2 2 2 3 6" xfId="5352"/>
    <cellStyle name="Normal 9 3 2 2 2 3 6 2" xfId="5353"/>
    <cellStyle name="Normal 9 3 2 2 2 3 6 3" xfId="5354"/>
    <cellStyle name="Normal 9 3 2 2 2 3 6 4" xfId="10965"/>
    <cellStyle name="Normal 9 3 2 2 2 3 6 4 2" xfId="17943"/>
    <cellStyle name="Normal 9 3 2 2 2 3 7" xfId="5355"/>
    <cellStyle name="Normal 9 3 2 2 2 3 7 2" xfId="5356"/>
    <cellStyle name="Normal 9 3 2 2 2 3 7 3" xfId="5357"/>
    <cellStyle name="Normal 9 3 2 2 2 3 7 4" xfId="11595"/>
    <cellStyle name="Normal 9 3 2 2 2 3 7 4 2" xfId="18573"/>
    <cellStyle name="Normal 9 3 2 2 2 3 8" xfId="5358"/>
    <cellStyle name="Normal 9 3 2 2 2 3 8 2" xfId="5359"/>
    <cellStyle name="Normal 9 3 2 2 2 3 8 3" xfId="5360"/>
    <cellStyle name="Normal 9 3 2 2 2 3 8 4" xfId="12225"/>
    <cellStyle name="Normal 9 3 2 2 2 3 8 4 2" xfId="19203"/>
    <cellStyle name="Normal 9 3 2 2 2 3 9" xfId="5361"/>
    <cellStyle name="Normal 9 3 2 2 2 4" xfId="5362"/>
    <cellStyle name="Normal 9 3 2 2 2 4 10" xfId="20283"/>
    <cellStyle name="Normal 9 3 2 2 2 4 2" xfId="5363"/>
    <cellStyle name="Normal 9 3 2 2 2 4 2 2" xfId="5364"/>
    <cellStyle name="Normal 9 3 2 2 2 4 2 2 2" xfId="5365"/>
    <cellStyle name="Normal 9 3 2 2 2 4 2 2 3" xfId="5366"/>
    <cellStyle name="Normal 9 3 2 2 2 4 2 2 4" xfId="10659"/>
    <cellStyle name="Normal 9 3 2 2 2 4 2 2 4 2" xfId="17644"/>
    <cellStyle name="Normal 9 3 2 2 2 4 2 3" xfId="5367"/>
    <cellStyle name="Normal 9 3 2 2 2 4 2 3 2" xfId="5368"/>
    <cellStyle name="Normal 9 3 2 2 2 4 2 3 3" xfId="5369"/>
    <cellStyle name="Normal 9 3 2 2 2 4 2 3 4" xfId="11296"/>
    <cellStyle name="Normal 9 3 2 2 2 4 2 3 4 2" xfId="18274"/>
    <cellStyle name="Normal 9 3 2 2 2 4 2 4" xfId="5370"/>
    <cellStyle name="Normal 9 3 2 2 2 4 2 4 2" xfId="5371"/>
    <cellStyle name="Normal 9 3 2 2 2 4 2 4 3" xfId="5372"/>
    <cellStyle name="Normal 9 3 2 2 2 4 2 4 4" xfId="11926"/>
    <cellStyle name="Normal 9 3 2 2 2 4 2 4 4 2" xfId="18904"/>
    <cellStyle name="Normal 9 3 2 2 2 4 2 5" xfId="5373"/>
    <cellStyle name="Normal 9 3 2 2 2 4 2 5 2" xfId="5374"/>
    <cellStyle name="Normal 9 3 2 2 2 4 2 5 3" xfId="5375"/>
    <cellStyle name="Normal 9 3 2 2 2 4 2 5 4" xfId="12556"/>
    <cellStyle name="Normal 9 3 2 2 2 4 2 5 4 2" xfId="19534"/>
    <cellStyle name="Normal 9 3 2 2 2 4 2 6" xfId="5376"/>
    <cellStyle name="Normal 9 3 2 2 2 4 2 7" xfId="5377"/>
    <cellStyle name="Normal 9 3 2 2 2 4 2 8" xfId="10130"/>
    <cellStyle name="Normal 9 3 2 2 2 4 2 8 2" xfId="17115"/>
    <cellStyle name="Normal 9 3 2 2 2 4 2 9" xfId="20284"/>
    <cellStyle name="Normal 9 3 2 2 2 4 3" xfId="5378"/>
    <cellStyle name="Normal 9 3 2 2 2 4 3 2" xfId="5379"/>
    <cellStyle name="Normal 9 3 2 2 2 4 3 3" xfId="5380"/>
    <cellStyle name="Normal 9 3 2 2 2 4 3 4" xfId="10394"/>
    <cellStyle name="Normal 9 3 2 2 2 4 3 4 2" xfId="17379"/>
    <cellStyle name="Normal 9 3 2 2 2 4 4" xfId="5381"/>
    <cellStyle name="Normal 9 3 2 2 2 4 4 2" xfId="5382"/>
    <cellStyle name="Normal 9 3 2 2 2 4 4 3" xfId="5383"/>
    <cellStyle name="Normal 9 3 2 2 2 4 4 4" xfId="11031"/>
    <cellStyle name="Normal 9 3 2 2 2 4 4 4 2" xfId="18009"/>
    <cellStyle name="Normal 9 3 2 2 2 4 5" xfId="5384"/>
    <cellStyle name="Normal 9 3 2 2 2 4 5 2" xfId="5385"/>
    <cellStyle name="Normal 9 3 2 2 2 4 5 3" xfId="5386"/>
    <cellStyle name="Normal 9 3 2 2 2 4 5 4" xfId="11661"/>
    <cellStyle name="Normal 9 3 2 2 2 4 5 4 2" xfId="18639"/>
    <cellStyle name="Normal 9 3 2 2 2 4 6" xfId="5387"/>
    <cellStyle name="Normal 9 3 2 2 2 4 6 2" xfId="5388"/>
    <cellStyle name="Normal 9 3 2 2 2 4 6 3" xfId="5389"/>
    <cellStyle name="Normal 9 3 2 2 2 4 6 4" xfId="12291"/>
    <cellStyle name="Normal 9 3 2 2 2 4 6 4 2" xfId="19269"/>
    <cellStyle name="Normal 9 3 2 2 2 4 7" xfId="5390"/>
    <cellStyle name="Normal 9 3 2 2 2 4 8" xfId="5391"/>
    <cellStyle name="Normal 9 3 2 2 2 4 9" xfId="9864"/>
    <cellStyle name="Normal 9 3 2 2 2 4 9 2" xfId="16850"/>
    <cellStyle name="Normal 9 3 2 2 2 5" xfId="5392"/>
    <cellStyle name="Normal 9 3 2 2 2 5 2" xfId="5393"/>
    <cellStyle name="Normal 9 3 2 2 2 5 2 2" xfId="5394"/>
    <cellStyle name="Normal 9 3 2 2 2 5 2 3" xfId="5395"/>
    <cellStyle name="Normal 9 3 2 2 2 5 2 4" xfId="10527"/>
    <cellStyle name="Normal 9 3 2 2 2 5 2 4 2" xfId="17512"/>
    <cellStyle name="Normal 9 3 2 2 2 5 3" xfId="5396"/>
    <cellStyle name="Normal 9 3 2 2 2 5 3 2" xfId="5397"/>
    <cellStyle name="Normal 9 3 2 2 2 5 3 3" xfId="5398"/>
    <cellStyle name="Normal 9 3 2 2 2 5 3 4" xfId="11164"/>
    <cellStyle name="Normal 9 3 2 2 2 5 3 4 2" xfId="18142"/>
    <cellStyle name="Normal 9 3 2 2 2 5 4" xfId="5399"/>
    <cellStyle name="Normal 9 3 2 2 2 5 4 2" xfId="5400"/>
    <cellStyle name="Normal 9 3 2 2 2 5 4 3" xfId="5401"/>
    <cellStyle name="Normal 9 3 2 2 2 5 4 4" xfId="11794"/>
    <cellStyle name="Normal 9 3 2 2 2 5 4 4 2" xfId="18772"/>
    <cellStyle name="Normal 9 3 2 2 2 5 5" xfId="5402"/>
    <cellStyle name="Normal 9 3 2 2 2 5 5 2" xfId="5403"/>
    <cellStyle name="Normal 9 3 2 2 2 5 5 3" xfId="5404"/>
    <cellStyle name="Normal 9 3 2 2 2 5 5 4" xfId="12424"/>
    <cellStyle name="Normal 9 3 2 2 2 5 5 4 2" xfId="19402"/>
    <cellStyle name="Normal 9 3 2 2 2 5 6" xfId="5405"/>
    <cellStyle name="Normal 9 3 2 2 2 5 7" xfId="5406"/>
    <cellStyle name="Normal 9 3 2 2 2 5 8" xfId="9998"/>
    <cellStyle name="Normal 9 3 2 2 2 5 8 2" xfId="16983"/>
    <cellStyle name="Normal 9 3 2 2 2 5 9" xfId="20285"/>
    <cellStyle name="Normal 9 3 2 2 2 6" xfId="5407"/>
    <cellStyle name="Normal 9 3 2 2 2 6 2" xfId="5408"/>
    <cellStyle name="Normal 9 3 2 2 2 6 2 2" xfId="5409"/>
    <cellStyle name="Normal 9 3 2 2 2 6 2 3" xfId="5410"/>
    <cellStyle name="Normal 9 3 2 2 2 6 2 4" xfId="11428"/>
    <cellStyle name="Normal 9 3 2 2 2 6 2 4 2" xfId="18406"/>
    <cellStyle name="Normal 9 3 2 2 2 6 3" xfId="5411"/>
    <cellStyle name="Normal 9 3 2 2 2 6 3 2" xfId="5412"/>
    <cellStyle name="Normal 9 3 2 2 2 6 3 3" xfId="5413"/>
    <cellStyle name="Normal 9 3 2 2 2 6 3 4" xfId="12058"/>
    <cellStyle name="Normal 9 3 2 2 2 6 3 4 2" xfId="19036"/>
    <cellStyle name="Normal 9 3 2 2 2 6 4" xfId="5414"/>
    <cellStyle name="Normal 9 3 2 2 2 6 4 2" xfId="5415"/>
    <cellStyle name="Normal 9 3 2 2 2 6 4 3" xfId="5416"/>
    <cellStyle name="Normal 9 3 2 2 2 6 4 4" xfId="12688"/>
    <cellStyle name="Normal 9 3 2 2 2 6 4 4 2" xfId="19666"/>
    <cellStyle name="Normal 9 3 2 2 2 6 5" xfId="5417"/>
    <cellStyle name="Normal 9 3 2 2 2 6 6" xfId="5418"/>
    <cellStyle name="Normal 9 3 2 2 2 6 7" xfId="10791"/>
    <cellStyle name="Normal 9 3 2 2 2 6 7 2" xfId="17776"/>
    <cellStyle name="Normal 9 3 2 2 2 6 8" xfId="20286"/>
    <cellStyle name="Normal 9 3 2 2 2 7" xfId="5419"/>
    <cellStyle name="Normal 9 3 2 2 2 7 2" xfId="5420"/>
    <cellStyle name="Normal 9 3 2 2 2 7 2 2" xfId="5421"/>
    <cellStyle name="Normal 9 3 2 2 2 7 2 3" xfId="5422"/>
    <cellStyle name="Normal 9 3 2 2 2 7 2 4" xfId="12792"/>
    <cellStyle name="Normal 9 3 2 2 2 7 2 4 2" xfId="19767"/>
    <cellStyle name="Normal 9 3 2 2 2 7 3" xfId="5423"/>
    <cellStyle name="Normal 9 3 2 2 2 7 4" xfId="5424"/>
    <cellStyle name="Normal 9 3 2 2 2 7 5" xfId="10262"/>
    <cellStyle name="Normal 9 3 2 2 2 7 5 2" xfId="17247"/>
    <cellStyle name="Normal 9 3 2 2 2 7 6" xfId="20287"/>
    <cellStyle name="Normal 9 3 2 2 2 8" xfId="5425"/>
    <cellStyle name="Normal 9 3 2 2 2 8 2" xfId="5426"/>
    <cellStyle name="Normal 9 3 2 2 2 8 3" xfId="5427"/>
    <cellStyle name="Normal 9 3 2 2 2 8 4" xfId="10899"/>
    <cellStyle name="Normal 9 3 2 2 2 8 4 2" xfId="17877"/>
    <cellStyle name="Normal 9 3 2 2 2 9" xfId="5428"/>
    <cellStyle name="Normal 9 3 2 2 2 9 2" xfId="5429"/>
    <cellStyle name="Normal 9 3 2 2 2 9 3" xfId="5430"/>
    <cellStyle name="Normal 9 3 2 2 2 9 4" xfId="11529"/>
    <cellStyle name="Normal 9 3 2 2 2 9 4 2" xfId="18507"/>
    <cellStyle name="Normal 9 3 2 2 3" xfId="5431"/>
    <cellStyle name="Normal 9 3 2 2 3 10" xfId="5432"/>
    <cellStyle name="Normal 9 3 2 2 3 11" xfId="5433"/>
    <cellStyle name="Normal 9 3 2 2 3 12" xfId="9747"/>
    <cellStyle name="Normal 9 3 2 2 3 12 2" xfId="16734"/>
    <cellStyle name="Normal 9 3 2 2 3 13" xfId="20288"/>
    <cellStyle name="Normal 9 3 2 2 3 2" xfId="5434"/>
    <cellStyle name="Normal 9 3 2 2 3 2 10" xfId="9814"/>
    <cellStyle name="Normal 9 3 2 2 3 2 10 2" xfId="16800"/>
    <cellStyle name="Normal 9 3 2 2 3 2 11" xfId="20289"/>
    <cellStyle name="Normal 9 3 2 2 3 2 2" xfId="5435"/>
    <cellStyle name="Normal 9 3 2 2 3 2 2 10" xfId="20290"/>
    <cellStyle name="Normal 9 3 2 2 3 2 2 2" xfId="5436"/>
    <cellStyle name="Normal 9 3 2 2 3 2 2 2 2" xfId="5437"/>
    <cellStyle name="Normal 9 3 2 2 3 2 2 2 2 2" xfId="5438"/>
    <cellStyle name="Normal 9 3 2 2 3 2 2 2 2 3" xfId="5439"/>
    <cellStyle name="Normal 9 3 2 2 3 2 2 2 2 4" xfId="10741"/>
    <cellStyle name="Normal 9 3 2 2 3 2 2 2 2 4 2" xfId="17726"/>
    <cellStyle name="Normal 9 3 2 2 3 2 2 2 3" xfId="5440"/>
    <cellStyle name="Normal 9 3 2 2 3 2 2 2 3 2" xfId="5441"/>
    <cellStyle name="Normal 9 3 2 2 3 2 2 2 3 3" xfId="5442"/>
    <cellStyle name="Normal 9 3 2 2 3 2 2 2 3 4" xfId="11378"/>
    <cellStyle name="Normal 9 3 2 2 3 2 2 2 3 4 2" xfId="18356"/>
    <cellStyle name="Normal 9 3 2 2 3 2 2 2 4" xfId="5443"/>
    <cellStyle name="Normal 9 3 2 2 3 2 2 2 4 2" xfId="5444"/>
    <cellStyle name="Normal 9 3 2 2 3 2 2 2 4 3" xfId="5445"/>
    <cellStyle name="Normal 9 3 2 2 3 2 2 2 4 4" xfId="12008"/>
    <cellStyle name="Normal 9 3 2 2 3 2 2 2 4 4 2" xfId="18986"/>
    <cellStyle name="Normal 9 3 2 2 3 2 2 2 5" xfId="5446"/>
    <cellStyle name="Normal 9 3 2 2 3 2 2 2 5 2" xfId="5447"/>
    <cellStyle name="Normal 9 3 2 2 3 2 2 2 5 3" xfId="5448"/>
    <cellStyle name="Normal 9 3 2 2 3 2 2 2 5 4" xfId="12638"/>
    <cellStyle name="Normal 9 3 2 2 3 2 2 2 5 4 2" xfId="19616"/>
    <cellStyle name="Normal 9 3 2 2 3 2 2 2 6" xfId="5449"/>
    <cellStyle name="Normal 9 3 2 2 3 2 2 2 7" xfId="5450"/>
    <cellStyle name="Normal 9 3 2 2 3 2 2 2 8" xfId="10212"/>
    <cellStyle name="Normal 9 3 2 2 3 2 2 2 8 2" xfId="17197"/>
    <cellStyle name="Normal 9 3 2 2 3 2 2 2 9" xfId="20291"/>
    <cellStyle name="Normal 9 3 2 2 3 2 2 3" xfId="5451"/>
    <cellStyle name="Normal 9 3 2 2 3 2 2 3 2" xfId="5452"/>
    <cellStyle name="Normal 9 3 2 2 3 2 2 3 3" xfId="5453"/>
    <cellStyle name="Normal 9 3 2 2 3 2 2 3 4" xfId="10476"/>
    <cellStyle name="Normal 9 3 2 2 3 2 2 3 4 2" xfId="17461"/>
    <cellStyle name="Normal 9 3 2 2 3 2 2 4" xfId="5454"/>
    <cellStyle name="Normal 9 3 2 2 3 2 2 4 2" xfId="5455"/>
    <cellStyle name="Normal 9 3 2 2 3 2 2 4 3" xfId="5456"/>
    <cellStyle name="Normal 9 3 2 2 3 2 2 4 4" xfId="11113"/>
    <cellStyle name="Normal 9 3 2 2 3 2 2 4 4 2" xfId="18091"/>
    <cellStyle name="Normal 9 3 2 2 3 2 2 5" xfId="5457"/>
    <cellStyle name="Normal 9 3 2 2 3 2 2 5 2" xfId="5458"/>
    <cellStyle name="Normal 9 3 2 2 3 2 2 5 3" xfId="5459"/>
    <cellStyle name="Normal 9 3 2 2 3 2 2 5 4" xfId="11743"/>
    <cellStyle name="Normal 9 3 2 2 3 2 2 5 4 2" xfId="18721"/>
    <cellStyle name="Normal 9 3 2 2 3 2 2 6" xfId="5460"/>
    <cellStyle name="Normal 9 3 2 2 3 2 2 6 2" xfId="5461"/>
    <cellStyle name="Normal 9 3 2 2 3 2 2 6 3" xfId="5462"/>
    <cellStyle name="Normal 9 3 2 2 3 2 2 6 4" xfId="12373"/>
    <cellStyle name="Normal 9 3 2 2 3 2 2 6 4 2" xfId="19351"/>
    <cellStyle name="Normal 9 3 2 2 3 2 2 7" xfId="5463"/>
    <cellStyle name="Normal 9 3 2 2 3 2 2 8" xfId="5464"/>
    <cellStyle name="Normal 9 3 2 2 3 2 2 9" xfId="9946"/>
    <cellStyle name="Normal 9 3 2 2 3 2 2 9 2" xfId="16932"/>
    <cellStyle name="Normal 9 3 2 2 3 2 3" xfId="5465"/>
    <cellStyle name="Normal 9 3 2 2 3 2 3 2" xfId="5466"/>
    <cellStyle name="Normal 9 3 2 2 3 2 3 2 2" xfId="5467"/>
    <cellStyle name="Normal 9 3 2 2 3 2 3 2 3" xfId="5468"/>
    <cellStyle name="Normal 9 3 2 2 3 2 3 2 4" xfId="10609"/>
    <cellStyle name="Normal 9 3 2 2 3 2 3 2 4 2" xfId="17594"/>
    <cellStyle name="Normal 9 3 2 2 3 2 3 3" xfId="5469"/>
    <cellStyle name="Normal 9 3 2 2 3 2 3 3 2" xfId="5470"/>
    <cellStyle name="Normal 9 3 2 2 3 2 3 3 3" xfId="5471"/>
    <cellStyle name="Normal 9 3 2 2 3 2 3 3 4" xfId="11246"/>
    <cellStyle name="Normal 9 3 2 2 3 2 3 3 4 2" xfId="18224"/>
    <cellStyle name="Normal 9 3 2 2 3 2 3 4" xfId="5472"/>
    <cellStyle name="Normal 9 3 2 2 3 2 3 4 2" xfId="5473"/>
    <cellStyle name="Normal 9 3 2 2 3 2 3 4 3" xfId="5474"/>
    <cellStyle name="Normal 9 3 2 2 3 2 3 4 4" xfId="11876"/>
    <cellStyle name="Normal 9 3 2 2 3 2 3 4 4 2" xfId="18854"/>
    <cellStyle name="Normal 9 3 2 2 3 2 3 5" xfId="5475"/>
    <cellStyle name="Normal 9 3 2 2 3 2 3 5 2" xfId="5476"/>
    <cellStyle name="Normal 9 3 2 2 3 2 3 5 3" xfId="5477"/>
    <cellStyle name="Normal 9 3 2 2 3 2 3 5 4" xfId="12506"/>
    <cellStyle name="Normal 9 3 2 2 3 2 3 5 4 2" xfId="19484"/>
    <cellStyle name="Normal 9 3 2 2 3 2 3 6" xfId="5478"/>
    <cellStyle name="Normal 9 3 2 2 3 2 3 7" xfId="5479"/>
    <cellStyle name="Normal 9 3 2 2 3 2 3 8" xfId="10080"/>
    <cellStyle name="Normal 9 3 2 2 3 2 3 8 2" xfId="17065"/>
    <cellStyle name="Normal 9 3 2 2 3 2 3 9" xfId="20292"/>
    <cellStyle name="Normal 9 3 2 2 3 2 4" xfId="5480"/>
    <cellStyle name="Normal 9 3 2 2 3 2 4 2" xfId="5481"/>
    <cellStyle name="Normal 9 3 2 2 3 2 4 3" xfId="5482"/>
    <cellStyle name="Normal 9 3 2 2 3 2 4 4" xfId="10344"/>
    <cellStyle name="Normal 9 3 2 2 3 2 4 4 2" xfId="17329"/>
    <cellStyle name="Normal 9 3 2 2 3 2 5" xfId="5483"/>
    <cellStyle name="Normal 9 3 2 2 3 2 5 2" xfId="5484"/>
    <cellStyle name="Normal 9 3 2 2 3 2 5 3" xfId="5485"/>
    <cellStyle name="Normal 9 3 2 2 3 2 5 4" xfId="10981"/>
    <cellStyle name="Normal 9 3 2 2 3 2 5 4 2" xfId="17959"/>
    <cellStyle name="Normal 9 3 2 2 3 2 6" xfId="5486"/>
    <cellStyle name="Normal 9 3 2 2 3 2 6 2" xfId="5487"/>
    <cellStyle name="Normal 9 3 2 2 3 2 6 3" xfId="5488"/>
    <cellStyle name="Normal 9 3 2 2 3 2 6 4" xfId="11611"/>
    <cellStyle name="Normal 9 3 2 2 3 2 6 4 2" xfId="18589"/>
    <cellStyle name="Normal 9 3 2 2 3 2 7" xfId="5489"/>
    <cellStyle name="Normal 9 3 2 2 3 2 7 2" xfId="5490"/>
    <cellStyle name="Normal 9 3 2 2 3 2 7 3" xfId="5491"/>
    <cellStyle name="Normal 9 3 2 2 3 2 7 4" xfId="12241"/>
    <cellStyle name="Normal 9 3 2 2 3 2 7 4 2" xfId="19219"/>
    <cellStyle name="Normal 9 3 2 2 3 2 8" xfId="5492"/>
    <cellStyle name="Normal 9 3 2 2 3 2 9" xfId="5493"/>
    <cellStyle name="Normal 9 3 2 2 3 3" xfId="5494"/>
    <cellStyle name="Normal 9 3 2 2 3 3 10" xfId="20293"/>
    <cellStyle name="Normal 9 3 2 2 3 3 2" xfId="5495"/>
    <cellStyle name="Normal 9 3 2 2 3 3 2 2" xfId="5496"/>
    <cellStyle name="Normal 9 3 2 2 3 3 2 2 2" xfId="5497"/>
    <cellStyle name="Normal 9 3 2 2 3 3 2 2 3" xfId="5498"/>
    <cellStyle name="Normal 9 3 2 2 3 3 2 2 4" xfId="10675"/>
    <cellStyle name="Normal 9 3 2 2 3 3 2 2 4 2" xfId="17660"/>
    <cellStyle name="Normal 9 3 2 2 3 3 2 3" xfId="5499"/>
    <cellStyle name="Normal 9 3 2 2 3 3 2 3 2" xfId="5500"/>
    <cellStyle name="Normal 9 3 2 2 3 3 2 3 3" xfId="5501"/>
    <cellStyle name="Normal 9 3 2 2 3 3 2 3 4" xfId="11312"/>
    <cellStyle name="Normal 9 3 2 2 3 3 2 3 4 2" xfId="18290"/>
    <cellStyle name="Normal 9 3 2 2 3 3 2 4" xfId="5502"/>
    <cellStyle name="Normal 9 3 2 2 3 3 2 4 2" xfId="5503"/>
    <cellStyle name="Normal 9 3 2 2 3 3 2 4 3" xfId="5504"/>
    <cellStyle name="Normal 9 3 2 2 3 3 2 4 4" xfId="11942"/>
    <cellStyle name="Normal 9 3 2 2 3 3 2 4 4 2" xfId="18920"/>
    <cellStyle name="Normal 9 3 2 2 3 3 2 5" xfId="5505"/>
    <cellStyle name="Normal 9 3 2 2 3 3 2 5 2" xfId="5506"/>
    <cellStyle name="Normal 9 3 2 2 3 3 2 5 3" xfId="5507"/>
    <cellStyle name="Normal 9 3 2 2 3 3 2 5 4" xfId="12572"/>
    <cellStyle name="Normal 9 3 2 2 3 3 2 5 4 2" xfId="19550"/>
    <cellStyle name="Normal 9 3 2 2 3 3 2 6" xfId="5508"/>
    <cellStyle name="Normal 9 3 2 2 3 3 2 7" xfId="5509"/>
    <cellStyle name="Normal 9 3 2 2 3 3 2 8" xfId="10146"/>
    <cellStyle name="Normal 9 3 2 2 3 3 2 8 2" xfId="17131"/>
    <cellStyle name="Normal 9 3 2 2 3 3 2 9" xfId="20294"/>
    <cellStyle name="Normal 9 3 2 2 3 3 3" xfId="5510"/>
    <cellStyle name="Normal 9 3 2 2 3 3 3 2" xfId="5511"/>
    <cellStyle name="Normal 9 3 2 2 3 3 3 3" xfId="5512"/>
    <cellStyle name="Normal 9 3 2 2 3 3 3 4" xfId="10410"/>
    <cellStyle name="Normal 9 3 2 2 3 3 3 4 2" xfId="17395"/>
    <cellStyle name="Normal 9 3 2 2 3 3 4" xfId="5513"/>
    <cellStyle name="Normal 9 3 2 2 3 3 4 2" xfId="5514"/>
    <cellStyle name="Normal 9 3 2 2 3 3 4 3" xfId="5515"/>
    <cellStyle name="Normal 9 3 2 2 3 3 4 4" xfId="11047"/>
    <cellStyle name="Normal 9 3 2 2 3 3 4 4 2" xfId="18025"/>
    <cellStyle name="Normal 9 3 2 2 3 3 5" xfId="5516"/>
    <cellStyle name="Normal 9 3 2 2 3 3 5 2" xfId="5517"/>
    <cellStyle name="Normal 9 3 2 2 3 3 5 3" xfId="5518"/>
    <cellStyle name="Normal 9 3 2 2 3 3 5 4" xfId="11677"/>
    <cellStyle name="Normal 9 3 2 2 3 3 5 4 2" xfId="18655"/>
    <cellStyle name="Normal 9 3 2 2 3 3 6" xfId="5519"/>
    <cellStyle name="Normal 9 3 2 2 3 3 6 2" xfId="5520"/>
    <cellStyle name="Normal 9 3 2 2 3 3 6 3" xfId="5521"/>
    <cellStyle name="Normal 9 3 2 2 3 3 6 4" xfId="12307"/>
    <cellStyle name="Normal 9 3 2 2 3 3 6 4 2" xfId="19285"/>
    <cellStyle name="Normal 9 3 2 2 3 3 7" xfId="5522"/>
    <cellStyle name="Normal 9 3 2 2 3 3 8" xfId="5523"/>
    <cellStyle name="Normal 9 3 2 2 3 3 9" xfId="9880"/>
    <cellStyle name="Normal 9 3 2 2 3 3 9 2" xfId="16866"/>
    <cellStyle name="Normal 9 3 2 2 3 4" xfId="5524"/>
    <cellStyle name="Normal 9 3 2 2 3 4 2" xfId="5525"/>
    <cellStyle name="Normal 9 3 2 2 3 4 2 2" xfId="5526"/>
    <cellStyle name="Normal 9 3 2 2 3 4 2 3" xfId="5527"/>
    <cellStyle name="Normal 9 3 2 2 3 4 2 4" xfId="10543"/>
    <cellStyle name="Normal 9 3 2 2 3 4 2 4 2" xfId="17528"/>
    <cellStyle name="Normal 9 3 2 2 3 4 3" xfId="5528"/>
    <cellStyle name="Normal 9 3 2 2 3 4 3 2" xfId="5529"/>
    <cellStyle name="Normal 9 3 2 2 3 4 3 3" xfId="5530"/>
    <cellStyle name="Normal 9 3 2 2 3 4 3 4" xfId="11180"/>
    <cellStyle name="Normal 9 3 2 2 3 4 3 4 2" xfId="18158"/>
    <cellStyle name="Normal 9 3 2 2 3 4 4" xfId="5531"/>
    <cellStyle name="Normal 9 3 2 2 3 4 4 2" xfId="5532"/>
    <cellStyle name="Normal 9 3 2 2 3 4 4 3" xfId="5533"/>
    <cellStyle name="Normal 9 3 2 2 3 4 4 4" xfId="11810"/>
    <cellStyle name="Normal 9 3 2 2 3 4 4 4 2" xfId="18788"/>
    <cellStyle name="Normal 9 3 2 2 3 4 5" xfId="5534"/>
    <cellStyle name="Normal 9 3 2 2 3 4 5 2" xfId="5535"/>
    <cellStyle name="Normal 9 3 2 2 3 4 5 3" xfId="5536"/>
    <cellStyle name="Normal 9 3 2 2 3 4 5 4" xfId="12440"/>
    <cellStyle name="Normal 9 3 2 2 3 4 5 4 2" xfId="19418"/>
    <cellStyle name="Normal 9 3 2 2 3 4 6" xfId="5537"/>
    <cellStyle name="Normal 9 3 2 2 3 4 7" xfId="5538"/>
    <cellStyle name="Normal 9 3 2 2 3 4 8" xfId="10014"/>
    <cellStyle name="Normal 9 3 2 2 3 4 8 2" xfId="16999"/>
    <cellStyle name="Normal 9 3 2 2 3 4 9" xfId="20295"/>
    <cellStyle name="Normal 9 3 2 2 3 5" xfId="5539"/>
    <cellStyle name="Normal 9 3 2 2 3 5 2" xfId="5540"/>
    <cellStyle name="Normal 9 3 2 2 3 5 2 2" xfId="5541"/>
    <cellStyle name="Normal 9 3 2 2 3 5 2 3" xfId="5542"/>
    <cellStyle name="Normal 9 3 2 2 3 5 2 4" xfId="11468"/>
    <cellStyle name="Normal 9 3 2 2 3 5 2 4 2" xfId="18446"/>
    <cellStyle name="Normal 9 3 2 2 3 5 3" xfId="5543"/>
    <cellStyle name="Normal 9 3 2 2 3 5 3 2" xfId="5544"/>
    <cellStyle name="Normal 9 3 2 2 3 5 3 3" xfId="5545"/>
    <cellStyle name="Normal 9 3 2 2 3 5 3 4" xfId="12098"/>
    <cellStyle name="Normal 9 3 2 2 3 5 3 4 2" xfId="19076"/>
    <cellStyle name="Normal 9 3 2 2 3 5 4" xfId="5546"/>
    <cellStyle name="Normal 9 3 2 2 3 5 4 2" xfId="5547"/>
    <cellStyle name="Normal 9 3 2 2 3 5 4 3" xfId="5548"/>
    <cellStyle name="Normal 9 3 2 2 3 5 4 4" xfId="12731"/>
    <cellStyle name="Normal 9 3 2 2 3 5 4 4 2" xfId="19706"/>
    <cellStyle name="Normal 9 3 2 2 3 5 5" xfId="5549"/>
    <cellStyle name="Normal 9 3 2 2 3 5 6" xfId="5550"/>
    <cellStyle name="Normal 9 3 2 2 3 5 7" xfId="10834"/>
    <cellStyle name="Normal 9 3 2 2 3 5 7 2" xfId="17816"/>
    <cellStyle name="Normal 9 3 2 2 3 5 8" xfId="20296"/>
    <cellStyle name="Normal 9 3 2 2 3 6" xfId="5551"/>
    <cellStyle name="Normal 9 3 2 2 3 6 2" xfId="5552"/>
    <cellStyle name="Normal 9 3 2 2 3 6 2 2" xfId="5553"/>
    <cellStyle name="Normal 9 3 2 2 3 6 2 3" xfId="5554"/>
    <cellStyle name="Normal 9 3 2 2 3 6 2 4" xfId="12832"/>
    <cellStyle name="Normal 9 3 2 2 3 6 2 4 2" xfId="19807"/>
    <cellStyle name="Normal 9 3 2 2 3 6 3" xfId="5555"/>
    <cellStyle name="Normal 9 3 2 2 3 6 4" xfId="5556"/>
    <cellStyle name="Normal 9 3 2 2 3 6 5" xfId="10278"/>
    <cellStyle name="Normal 9 3 2 2 3 6 5 2" xfId="17263"/>
    <cellStyle name="Normal 9 3 2 2 3 6 6" xfId="20297"/>
    <cellStyle name="Normal 9 3 2 2 3 7" xfId="5557"/>
    <cellStyle name="Normal 9 3 2 2 3 7 2" xfId="5558"/>
    <cellStyle name="Normal 9 3 2 2 3 7 3" xfId="5559"/>
    <cellStyle name="Normal 9 3 2 2 3 7 4" xfId="10915"/>
    <cellStyle name="Normal 9 3 2 2 3 7 4 2" xfId="17893"/>
    <cellStyle name="Normal 9 3 2 2 3 8" xfId="5560"/>
    <cellStyle name="Normal 9 3 2 2 3 8 2" xfId="5561"/>
    <cellStyle name="Normal 9 3 2 2 3 8 3" xfId="5562"/>
    <cellStyle name="Normal 9 3 2 2 3 8 4" xfId="11545"/>
    <cellStyle name="Normal 9 3 2 2 3 8 4 2" xfId="18523"/>
    <cellStyle name="Normal 9 3 2 2 3 9" xfId="5563"/>
    <cellStyle name="Normal 9 3 2 2 3 9 2" xfId="5564"/>
    <cellStyle name="Normal 9 3 2 2 3 9 3" xfId="5565"/>
    <cellStyle name="Normal 9 3 2 2 3 9 4" xfId="12175"/>
    <cellStyle name="Normal 9 3 2 2 3 9 4 2" xfId="19153"/>
    <cellStyle name="Normal 9 3 2 2 4" xfId="5566"/>
    <cellStyle name="Normal 9 3 2 2 4 10" xfId="5567"/>
    <cellStyle name="Normal 9 3 2 2 4 11" xfId="9781"/>
    <cellStyle name="Normal 9 3 2 2 4 11 2" xfId="16767"/>
    <cellStyle name="Normal 9 3 2 2 4 12" xfId="20298"/>
    <cellStyle name="Normal 9 3 2 2 4 2" xfId="5568"/>
    <cellStyle name="Normal 9 3 2 2 4 2 10" xfId="20299"/>
    <cellStyle name="Normal 9 3 2 2 4 2 2" xfId="5569"/>
    <cellStyle name="Normal 9 3 2 2 4 2 2 2" xfId="5570"/>
    <cellStyle name="Normal 9 3 2 2 4 2 2 2 2" xfId="5571"/>
    <cellStyle name="Normal 9 3 2 2 4 2 2 2 3" xfId="5572"/>
    <cellStyle name="Normal 9 3 2 2 4 2 2 2 4" xfId="10708"/>
    <cellStyle name="Normal 9 3 2 2 4 2 2 2 4 2" xfId="17693"/>
    <cellStyle name="Normal 9 3 2 2 4 2 2 3" xfId="5573"/>
    <cellStyle name="Normal 9 3 2 2 4 2 2 3 2" xfId="5574"/>
    <cellStyle name="Normal 9 3 2 2 4 2 2 3 3" xfId="5575"/>
    <cellStyle name="Normal 9 3 2 2 4 2 2 3 4" xfId="11345"/>
    <cellStyle name="Normal 9 3 2 2 4 2 2 3 4 2" xfId="18323"/>
    <cellStyle name="Normal 9 3 2 2 4 2 2 4" xfId="5576"/>
    <cellStyle name="Normal 9 3 2 2 4 2 2 4 2" xfId="5577"/>
    <cellStyle name="Normal 9 3 2 2 4 2 2 4 3" xfId="5578"/>
    <cellStyle name="Normal 9 3 2 2 4 2 2 4 4" xfId="11975"/>
    <cellStyle name="Normal 9 3 2 2 4 2 2 4 4 2" xfId="18953"/>
    <cellStyle name="Normal 9 3 2 2 4 2 2 5" xfId="5579"/>
    <cellStyle name="Normal 9 3 2 2 4 2 2 5 2" xfId="5580"/>
    <cellStyle name="Normal 9 3 2 2 4 2 2 5 3" xfId="5581"/>
    <cellStyle name="Normal 9 3 2 2 4 2 2 5 4" xfId="12605"/>
    <cellStyle name="Normal 9 3 2 2 4 2 2 5 4 2" xfId="19583"/>
    <cellStyle name="Normal 9 3 2 2 4 2 2 6" xfId="5582"/>
    <cellStyle name="Normal 9 3 2 2 4 2 2 7" xfId="5583"/>
    <cellStyle name="Normal 9 3 2 2 4 2 2 8" xfId="10179"/>
    <cellStyle name="Normal 9 3 2 2 4 2 2 8 2" xfId="17164"/>
    <cellStyle name="Normal 9 3 2 2 4 2 2 9" xfId="20300"/>
    <cellStyle name="Normal 9 3 2 2 4 2 3" xfId="5584"/>
    <cellStyle name="Normal 9 3 2 2 4 2 3 2" xfId="5585"/>
    <cellStyle name="Normal 9 3 2 2 4 2 3 3" xfId="5586"/>
    <cellStyle name="Normal 9 3 2 2 4 2 3 4" xfId="10443"/>
    <cellStyle name="Normal 9 3 2 2 4 2 3 4 2" xfId="17428"/>
    <cellStyle name="Normal 9 3 2 2 4 2 4" xfId="5587"/>
    <cellStyle name="Normal 9 3 2 2 4 2 4 2" xfId="5588"/>
    <cellStyle name="Normal 9 3 2 2 4 2 4 3" xfId="5589"/>
    <cellStyle name="Normal 9 3 2 2 4 2 4 4" xfId="11080"/>
    <cellStyle name="Normal 9 3 2 2 4 2 4 4 2" xfId="18058"/>
    <cellStyle name="Normal 9 3 2 2 4 2 5" xfId="5590"/>
    <cellStyle name="Normal 9 3 2 2 4 2 5 2" xfId="5591"/>
    <cellStyle name="Normal 9 3 2 2 4 2 5 3" xfId="5592"/>
    <cellStyle name="Normal 9 3 2 2 4 2 5 4" xfId="11710"/>
    <cellStyle name="Normal 9 3 2 2 4 2 5 4 2" xfId="18688"/>
    <cellStyle name="Normal 9 3 2 2 4 2 6" xfId="5593"/>
    <cellStyle name="Normal 9 3 2 2 4 2 6 2" xfId="5594"/>
    <cellStyle name="Normal 9 3 2 2 4 2 6 3" xfId="5595"/>
    <cellStyle name="Normal 9 3 2 2 4 2 6 4" xfId="12340"/>
    <cellStyle name="Normal 9 3 2 2 4 2 6 4 2" xfId="19318"/>
    <cellStyle name="Normal 9 3 2 2 4 2 7" xfId="5596"/>
    <cellStyle name="Normal 9 3 2 2 4 2 8" xfId="5597"/>
    <cellStyle name="Normal 9 3 2 2 4 2 9" xfId="9913"/>
    <cellStyle name="Normal 9 3 2 2 4 2 9 2" xfId="16899"/>
    <cellStyle name="Normal 9 3 2 2 4 3" xfId="5598"/>
    <cellStyle name="Normal 9 3 2 2 4 3 2" xfId="5599"/>
    <cellStyle name="Normal 9 3 2 2 4 3 2 2" xfId="5600"/>
    <cellStyle name="Normal 9 3 2 2 4 3 2 3" xfId="5601"/>
    <cellStyle name="Normal 9 3 2 2 4 3 2 4" xfId="10576"/>
    <cellStyle name="Normal 9 3 2 2 4 3 2 4 2" xfId="17561"/>
    <cellStyle name="Normal 9 3 2 2 4 3 3" xfId="5602"/>
    <cellStyle name="Normal 9 3 2 2 4 3 3 2" xfId="5603"/>
    <cellStyle name="Normal 9 3 2 2 4 3 3 3" xfId="5604"/>
    <cellStyle name="Normal 9 3 2 2 4 3 3 4" xfId="11213"/>
    <cellStyle name="Normal 9 3 2 2 4 3 3 4 2" xfId="18191"/>
    <cellStyle name="Normal 9 3 2 2 4 3 4" xfId="5605"/>
    <cellStyle name="Normal 9 3 2 2 4 3 4 2" xfId="5606"/>
    <cellStyle name="Normal 9 3 2 2 4 3 4 3" xfId="5607"/>
    <cellStyle name="Normal 9 3 2 2 4 3 4 4" xfId="11843"/>
    <cellStyle name="Normal 9 3 2 2 4 3 4 4 2" xfId="18821"/>
    <cellStyle name="Normal 9 3 2 2 4 3 5" xfId="5608"/>
    <cellStyle name="Normal 9 3 2 2 4 3 5 2" xfId="5609"/>
    <cellStyle name="Normal 9 3 2 2 4 3 5 3" xfId="5610"/>
    <cellStyle name="Normal 9 3 2 2 4 3 5 4" xfId="12473"/>
    <cellStyle name="Normal 9 3 2 2 4 3 5 4 2" xfId="19451"/>
    <cellStyle name="Normal 9 3 2 2 4 3 6" xfId="5611"/>
    <cellStyle name="Normal 9 3 2 2 4 3 7" xfId="5612"/>
    <cellStyle name="Normal 9 3 2 2 4 3 8" xfId="10047"/>
    <cellStyle name="Normal 9 3 2 2 4 3 8 2" xfId="17032"/>
    <cellStyle name="Normal 9 3 2 2 4 3 9" xfId="20301"/>
    <cellStyle name="Normal 9 3 2 2 4 4" xfId="5613"/>
    <cellStyle name="Normal 9 3 2 2 4 4 2" xfId="5614"/>
    <cellStyle name="Normal 9 3 2 2 4 4 2 2" xfId="5615"/>
    <cellStyle name="Normal 9 3 2 2 4 4 2 3" xfId="5616"/>
    <cellStyle name="Normal 9 3 2 2 4 4 2 4" xfId="11469"/>
    <cellStyle name="Normal 9 3 2 2 4 4 2 4 2" xfId="18447"/>
    <cellStyle name="Normal 9 3 2 2 4 4 3" xfId="5617"/>
    <cellStyle name="Normal 9 3 2 2 4 4 3 2" xfId="5618"/>
    <cellStyle name="Normal 9 3 2 2 4 4 3 3" xfId="5619"/>
    <cellStyle name="Normal 9 3 2 2 4 4 3 4" xfId="12099"/>
    <cellStyle name="Normal 9 3 2 2 4 4 3 4 2" xfId="19077"/>
    <cellStyle name="Normal 9 3 2 2 4 4 4" xfId="5620"/>
    <cellStyle name="Normal 9 3 2 2 4 4 4 2" xfId="5621"/>
    <cellStyle name="Normal 9 3 2 2 4 4 4 3" xfId="5622"/>
    <cellStyle name="Normal 9 3 2 2 4 4 4 4" xfId="12732"/>
    <cellStyle name="Normal 9 3 2 2 4 4 4 4 2" xfId="19707"/>
    <cellStyle name="Normal 9 3 2 2 4 4 5" xfId="5623"/>
    <cellStyle name="Normal 9 3 2 2 4 4 6" xfId="5624"/>
    <cellStyle name="Normal 9 3 2 2 4 4 7" xfId="10835"/>
    <cellStyle name="Normal 9 3 2 2 4 4 7 2" xfId="17817"/>
    <cellStyle name="Normal 9 3 2 2 4 4 8" xfId="20302"/>
    <cellStyle name="Normal 9 3 2 2 4 5" xfId="5625"/>
    <cellStyle name="Normal 9 3 2 2 4 5 2" xfId="5626"/>
    <cellStyle name="Normal 9 3 2 2 4 5 2 2" xfId="5627"/>
    <cellStyle name="Normal 9 3 2 2 4 5 2 3" xfId="5628"/>
    <cellStyle name="Normal 9 3 2 2 4 5 2 4" xfId="12833"/>
    <cellStyle name="Normal 9 3 2 2 4 5 2 4 2" xfId="19808"/>
    <cellStyle name="Normal 9 3 2 2 4 5 3" xfId="5629"/>
    <cellStyle name="Normal 9 3 2 2 4 5 4" xfId="5630"/>
    <cellStyle name="Normal 9 3 2 2 4 5 5" xfId="10311"/>
    <cellStyle name="Normal 9 3 2 2 4 5 5 2" xfId="17296"/>
    <cellStyle name="Normal 9 3 2 2 4 5 6" xfId="20303"/>
    <cellStyle name="Normal 9 3 2 2 4 6" xfId="5631"/>
    <cellStyle name="Normal 9 3 2 2 4 6 2" xfId="5632"/>
    <cellStyle name="Normal 9 3 2 2 4 6 3" xfId="5633"/>
    <cellStyle name="Normal 9 3 2 2 4 6 4" xfId="10948"/>
    <cellStyle name="Normal 9 3 2 2 4 6 4 2" xfId="17926"/>
    <cellStyle name="Normal 9 3 2 2 4 7" xfId="5634"/>
    <cellStyle name="Normal 9 3 2 2 4 7 2" xfId="5635"/>
    <cellStyle name="Normal 9 3 2 2 4 7 3" xfId="5636"/>
    <cellStyle name="Normal 9 3 2 2 4 7 4" xfId="11578"/>
    <cellStyle name="Normal 9 3 2 2 4 7 4 2" xfId="18556"/>
    <cellStyle name="Normal 9 3 2 2 4 8" xfId="5637"/>
    <cellStyle name="Normal 9 3 2 2 4 8 2" xfId="5638"/>
    <cellStyle name="Normal 9 3 2 2 4 8 3" xfId="5639"/>
    <cellStyle name="Normal 9 3 2 2 4 8 4" xfId="12208"/>
    <cellStyle name="Normal 9 3 2 2 4 8 4 2" xfId="19186"/>
    <cellStyle name="Normal 9 3 2 2 4 9" xfId="5640"/>
    <cellStyle name="Normal 9 3 2 2 5" xfId="5641"/>
    <cellStyle name="Normal 9 3 2 2 5 10" xfId="20304"/>
    <cellStyle name="Normal 9 3 2 2 5 2" xfId="5642"/>
    <cellStyle name="Normal 9 3 2 2 5 2 2" xfId="5643"/>
    <cellStyle name="Normal 9 3 2 2 5 2 2 2" xfId="5644"/>
    <cellStyle name="Normal 9 3 2 2 5 2 2 3" xfId="5645"/>
    <cellStyle name="Normal 9 3 2 2 5 2 2 4" xfId="10642"/>
    <cellStyle name="Normal 9 3 2 2 5 2 2 4 2" xfId="17627"/>
    <cellStyle name="Normal 9 3 2 2 5 2 3" xfId="5646"/>
    <cellStyle name="Normal 9 3 2 2 5 2 3 2" xfId="5647"/>
    <cellStyle name="Normal 9 3 2 2 5 2 3 3" xfId="5648"/>
    <cellStyle name="Normal 9 3 2 2 5 2 3 4" xfId="11279"/>
    <cellStyle name="Normal 9 3 2 2 5 2 3 4 2" xfId="18257"/>
    <cellStyle name="Normal 9 3 2 2 5 2 4" xfId="5649"/>
    <cellStyle name="Normal 9 3 2 2 5 2 4 2" xfId="5650"/>
    <cellStyle name="Normal 9 3 2 2 5 2 4 3" xfId="5651"/>
    <cellStyle name="Normal 9 3 2 2 5 2 4 4" xfId="11909"/>
    <cellStyle name="Normal 9 3 2 2 5 2 4 4 2" xfId="18887"/>
    <cellStyle name="Normal 9 3 2 2 5 2 5" xfId="5652"/>
    <cellStyle name="Normal 9 3 2 2 5 2 5 2" xfId="5653"/>
    <cellStyle name="Normal 9 3 2 2 5 2 5 3" xfId="5654"/>
    <cellStyle name="Normal 9 3 2 2 5 2 5 4" xfId="12539"/>
    <cellStyle name="Normal 9 3 2 2 5 2 5 4 2" xfId="19517"/>
    <cellStyle name="Normal 9 3 2 2 5 2 6" xfId="5655"/>
    <cellStyle name="Normal 9 3 2 2 5 2 7" xfId="5656"/>
    <cellStyle name="Normal 9 3 2 2 5 2 8" xfId="10113"/>
    <cellStyle name="Normal 9 3 2 2 5 2 8 2" xfId="17098"/>
    <cellStyle name="Normal 9 3 2 2 5 2 9" xfId="20305"/>
    <cellStyle name="Normal 9 3 2 2 5 3" xfId="5657"/>
    <cellStyle name="Normal 9 3 2 2 5 3 2" xfId="5658"/>
    <cellStyle name="Normal 9 3 2 2 5 3 3" xfId="5659"/>
    <cellStyle name="Normal 9 3 2 2 5 3 4" xfId="10377"/>
    <cellStyle name="Normal 9 3 2 2 5 3 4 2" xfId="17362"/>
    <cellStyle name="Normal 9 3 2 2 5 4" xfId="5660"/>
    <cellStyle name="Normal 9 3 2 2 5 4 2" xfId="5661"/>
    <cellStyle name="Normal 9 3 2 2 5 4 3" xfId="5662"/>
    <cellStyle name="Normal 9 3 2 2 5 4 4" xfId="11014"/>
    <cellStyle name="Normal 9 3 2 2 5 4 4 2" xfId="17992"/>
    <cellStyle name="Normal 9 3 2 2 5 5" xfId="5663"/>
    <cellStyle name="Normal 9 3 2 2 5 5 2" xfId="5664"/>
    <cellStyle name="Normal 9 3 2 2 5 5 3" xfId="5665"/>
    <cellStyle name="Normal 9 3 2 2 5 5 4" xfId="11644"/>
    <cellStyle name="Normal 9 3 2 2 5 5 4 2" xfId="18622"/>
    <cellStyle name="Normal 9 3 2 2 5 6" xfId="5666"/>
    <cellStyle name="Normal 9 3 2 2 5 6 2" xfId="5667"/>
    <cellStyle name="Normal 9 3 2 2 5 6 3" xfId="5668"/>
    <cellStyle name="Normal 9 3 2 2 5 6 4" xfId="12274"/>
    <cellStyle name="Normal 9 3 2 2 5 6 4 2" xfId="19252"/>
    <cellStyle name="Normal 9 3 2 2 5 7" xfId="5669"/>
    <cellStyle name="Normal 9 3 2 2 5 8" xfId="5670"/>
    <cellStyle name="Normal 9 3 2 2 5 9" xfId="9847"/>
    <cellStyle name="Normal 9 3 2 2 5 9 2" xfId="16833"/>
    <cellStyle name="Normal 9 3 2 2 6" xfId="5671"/>
    <cellStyle name="Normal 9 3 2 2 6 2" xfId="5672"/>
    <cellStyle name="Normal 9 3 2 2 6 2 2" xfId="5673"/>
    <cellStyle name="Normal 9 3 2 2 6 2 3" xfId="5674"/>
    <cellStyle name="Normal 9 3 2 2 6 2 4" xfId="10510"/>
    <cellStyle name="Normal 9 3 2 2 6 2 4 2" xfId="17495"/>
    <cellStyle name="Normal 9 3 2 2 6 3" xfId="5675"/>
    <cellStyle name="Normal 9 3 2 2 6 3 2" xfId="5676"/>
    <cellStyle name="Normal 9 3 2 2 6 3 3" xfId="5677"/>
    <cellStyle name="Normal 9 3 2 2 6 3 4" xfId="11147"/>
    <cellStyle name="Normal 9 3 2 2 6 3 4 2" xfId="18125"/>
    <cellStyle name="Normal 9 3 2 2 6 4" xfId="5678"/>
    <cellStyle name="Normal 9 3 2 2 6 4 2" xfId="5679"/>
    <cellStyle name="Normal 9 3 2 2 6 4 3" xfId="5680"/>
    <cellStyle name="Normal 9 3 2 2 6 4 4" xfId="11777"/>
    <cellStyle name="Normal 9 3 2 2 6 4 4 2" xfId="18755"/>
    <cellStyle name="Normal 9 3 2 2 6 5" xfId="5681"/>
    <cellStyle name="Normal 9 3 2 2 6 5 2" xfId="5682"/>
    <cellStyle name="Normal 9 3 2 2 6 5 3" xfId="5683"/>
    <cellStyle name="Normal 9 3 2 2 6 5 4" xfId="12407"/>
    <cellStyle name="Normal 9 3 2 2 6 5 4 2" xfId="19385"/>
    <cellStyle name="Normal 9 3 2 2 6 6" xfId="5684"/>
    <cellStyle name="Normal 9 3 2 2 6 7" xfId="5685"/>
    <cellStyle name="Normal 9 3 2 2 6 8" xfId="9981"/>
    <cellStyle name="Normal 9 3 2 2 6 8 2" xfId="16966"/>
    <cellStyle name="Normal 9 3 2 2 6 9" xfId="20306"/>
    <cellStyle name="Normal 9 3 2 2 7" xfId="5686"/>
    <cellStyle name="Normal 9 3 2 2 7 2" xfId="5687"/>
    <cellStyle name="Normal 9 3 2 2 7 2 2" xfId="5688"/>
    <cellStyle name="Normal 9 3 2 2 7 2 3" xfId="5689"/>
    <cellStyle name="Normal 9 3 2 2 7 2 4" xfId="11411"/>
    <cellStyle name="Normal 9 3 2 2 7 2 4 2" xfId="18389"/>
    <cellStyle name="Normal 9 3 2 2 7 3" xfId="5690"/>
    <cellStyle name="Normal 9 3 2 2 7 3 2" xfId="5691"/>
    <cellStyle name="Normal 9 3 2 2 7 3 3" xfId="5692"/>
    <cellStyle name="Normal 9 3 2 2 7 3 4" xfId="12041"/>
    <cellStyle name="Normal 9 3 2 2 7 3 4 2" xfId="19019"/>
    <cellStyle name="Normal 9 3 2 2 7 4" xfId="5693"/>
    <cellStyle name="Normal 9 3 2 2 7 4 2" xfId="5694"/>
    <cellStyle name="Normal 9 3 2 2 7 4 3" xfId="5695"/>
    <cellStyle name="Normal 9 3 2 2 7 4 4" xfId="12671"/>
    <cellStyle name="Normal 9 3 2 2 7 4 4 2" xfId="19649"/>
    <cellStyle name="Normal 9 3 2 2 7 5" xfId="5696"/>
    <cellStyle name="Normal 9 3 2 2 7 6" xfId="5697"/>
    <cellStyle name="Normal 9 3 2 2 7 7" xfId="10774"/>
    <cellStyle name="Normal 9 3 2 2 7 7 2" xfId="17759"/>
    <cellStyle name="Normal 9 3 2 2 7 8" xfId="20307"/>
    <cellStyle name="Normal 9 3 2 2 8" xfId="5698"/>
    <cellStyle name="Normal 9 3 2 2 8 2" xfId="5699"/>
    <cellStyle name="Normal 9 3 2 2 8 2 2" xfId="5700"/>
    <cellStyle name="Normal 9 3 2 2 8 2 3" xfId="5701"/>
    <cellStyle name="Normal 9 3 2 2 8 2 4" xfId="12775"/>
    <cellStyle name="Normal 9 3 2 2 8 2 4 2" xfId="19750"/>
    <cellStyle name="Normal 9 3 2 2 8 3" xfId="5702"/>
    <cellStyle name="Normal 9 3 2 2 8 4" xfId="5703"/>
    <cellStyle name="Normal 9 3 2 2 8 5" xfId="10245"/>
    <cellStyle name="Normal 9 3 2 2 8 5 2" xfId="17230"/>
    <cellStyle name="Normal 9 3 2 2 8 6" xfId="20308"/>
    <cellStyle name="Normal 9 3 2 2 9" xfId="5704"/>
    <cellStyle name="Normal 9 3 2 2 9 2" xfId="5705"/>
    <cellStyle name="Normal 9 3 2 2 9 3" xfId="5706"/>
    <cellStyle name="Normal 9 3 2 2 9 4" xfId="10882"/>
    <cellStyle name="Normal 9 3 2 2 9 4 2" xfId="17860"/>
    <cellStyle name="Normal 9 3 2 3" xfId="5707"/>
    <cellStyle name="Normal 9 3 2 3 10" xfId="5708"/>
    <cellStyle name="Normal 9 3 2 3 10 2" xfId="5709"/>
    <cellStyle name="Normal 9 3 2 3 10 3" xfId="5710"/>
    <cellStyle name="Normal 9 3 2 3 10 4" xfId="12151"/>
    <cellStyle name="Normal 9 3 2 3 10 4 2" xfId="19129"/>
    <cellStyle name="Normal 9 3 2 3 11" xfId="5711"/>
    <cellStyle name="Normal 9 3 2 3 12" xfId="5712"/>
    <cellStyle name="Normal 9 3 2 3 13" xfId="9723"/>
    <cellStyle name="Normal 9 3 2 3 13 2" xfId="16710"/>
    <cellStyle name="Normal 9 3 2 3 14" xfId="20309"/>
    <cellStyle name="Normal 9 3 2 3 2" xfId="5713"/>
    <cellStyle name="Normal 9 3 2 3 2 10" xfId="5714"/>
    <cellStyle name="Normal 9 3 2 3 2 11" xfId="5715"/>
    <cellStyle name="Normal 9 3 2 3 2 12" xfId="9757"/>
    <cellStyle name="Normal 9 3 2 3 2 12 2" xfId="16743"/>
    <cellStyle name="Normal 9 3 2 3 2 13" xfId="20310"/>
    <cellStyle name="Normal 9 3 2 3 2 2" xfId="5716"/>
    <cellStyle name="Normal 9 3 2 3 2 2 10" xfId="9823"/>
    <cellStyle name="Normal 9 3 2 3 2 2 10 2" xfId="16809"/>
    <cellStyle name="Normal 9 3 2 3 2 2 11" xfId="20311"/>
    <cellStyle name="Normal 9 3 2 3 2 2 2" xfId="5717"/>
    <cellStyle name="Normal 9 3 2 3 2 2 2 10" xfId="20312"/>
    <cellStyle name="Normal 9 3 2 3 2 2 2 2" xfId="5718"/>
    <cellStyle name="Normal 9 3 2 3 2 2 2 2 2" xfId="5719"/>
    <cellStyle name="Normal 9 3 2 3 2 2 2 2 2 2" xfId="5720"/>
    <cellStyle name="Normal 9 3 2 3 2 2 2 2 2 3" xfId="5721"/>
    <cellStyle name="Normal 9 3 2 3 2 2 2 2 2 4" xfId="10750"/>
    <cellStyle name="Normal 9 3 2 3 2 2 2 2 2 4 2" xfId="17735"/>
    <cellStyle name="Normal 9 3 2 3 2 2 2 2 3" xfId="5722"/>
    <cellStyle name="Normal 9 3 2 3 2 2 2 2 3 2" xfId="5723"/>
    <cellStyle name="Normal 9 3 2 3 2 2 2 2 3 3" xfId="5724"/>
    <cellStyle name="Normal 9 3 2 3 2 2 2 2 3 4" xfId="11387"/>
    <cellStyle name="Normal 9 3 2 3 2 2 2 2 3 4 2" xfId="18365"/>
    <cellStyle name="Normal 9 3 2 3 2 2 2 2 4" xfId="5725"/>
    <cellStyle name="Normal 9 3 2 3 2 2 2 2 4 2" xfId="5726"/>
    <cellStyle name="Normal 9 3 2 3 2 2 2 2 4 3" xfId="5727"/>
    <cellStyle name="Normal 9 3 2 3 2 2 2 2 4 4" xfId="12017"/>
    <cellStyle name="Normal 9 3 2 3 2 2 2 2 4 4 2" xfId="18995"/>
    <cellStyle name="Normal 9 3 2 3 2 2 2 2 5" xfId="5728"/>
    <cellStyle name="Normal 9 3 2 3 2 2 2 2 5 2" xfId="5729"/>
    <cellStyle name="Normal 9 3 2 3 2 2 2 2 5 3" xfId="5730"/>
    <cellStyle name="Normal 9 3 2 3 2 2 2 2 5 4" xfId="12647"/>
    <cellStyle name="Normal 9 3 2 3 2 2 2 2 5 4 2" xfId="19625"/>
    <cellStyle name="Normal 9 3 2 3 2 2 2 2 6" xfId="5731"/>
    <cellStyle name="Normal 9 3 2 3 2 2 2 2 7" xfId="5732"/>
    <cellStyle name="Normal 9 3 2 3 2 2 2 2 8" xfId="10221"/>
    <cellStyle name="Normal 9 3 2 3 2 2 2 2 8 2" xfId="17206"/>
    <cellStyle name="Normal 9 3 2 3 2 2 2 2 9" xfId="20313"/>
    <cellStyle name="Normal 9 3 2 3 2 2 2 3" xfId="5733"/>
    <cellStyle name="Normal 9 3 2 3 2 2 2 3 2" xfId="5734"/>
    <cellStyle name="Normal 9 3 2 3 2 2 2 3 3" xfId="5735"/>
    <cellStyle name="Normal 9 3 2 3 2 2 2 3 4" xfId="10485"/>
    <cellStyle name="Normal 9 3 2 3 2 2 2 3 4 2" xfId="17470"/>
    <cellStyle name="Normal 9 3 2 3 2 2 2 4" xfId="5736"/>
    <cellStyle name="Normal 9 3 2 3 2 2 2 4 2" xfId="5737"/>
    <cellStyle name="Normal 9 3 2 3 2 2 2 4 3" xfId="5738"/>
    <cellStyle name="Normal 9 3 2 3 2 2 2 4 4" xfId="11122"/>
    <cellStyle name="Normal 9 3 2 3 2 2 2 4 4 2" xfId="18100"/>
    <cellStyle name="Normal 9 3 2 3 2 2 2 5" xfId="5739"/>
    <cellStyle name="Normal 9 3 2 3 2 2 2 5 2" xfId="5740"/>
    <cellStyle name="Normal 9 3 2 3 2 2 2 5 3" xfId="5741"/>
    <cellStyle name="Normal 9 3 2 3 2 2 2 5 4" xfId="11752"/>
    <cellStyle name="Normal 9 3 2 3 2 2 2 5 4 2" xfId="18730"/>
    <cellStyle name="Normal 9 3 2 3 2 2 2 6" xfId="5742"/>
    <cellStyle name="Normal 9 3 2 3 2 2 2 6 2" xfId="5743"/>
    <cellStyle name="Normal 9 3 2 3 2 2 2 6 3" xfId="5744"/>
    <cellStyle name="Normal 9 3 2 3 2 2 2 6 4" xfId="12382"/>
    <cellStyle name="Normal 9 3 2 3 2 2 2 6 4 2" xfId="19360"/>
    <cellStyle name="Normal 9 3 2 3 2 2 2 7" xfId="5745"/>
    <cellStyle name="Normal 9 3 2 3 2 2 2 8" xfId="5746"/>
    <cellStyle name="Normal 9 3 2 3 2 2 2 9" xfId="9955"/>
    <cellStyle name="Normal 9 3 2 3 2 2 2 9 2" xfId="16941"/>
    <cellStyle name="Normal 9 3 2 3 2 2 3" xfId="5747"/>
    <cellStyle name="Normal 9 3 2 3 2 2 3 2" xfId="5748"/>
    <cellStyle name="Normal 9 3 2 3 2 2 3 2 2" xfId="5749"/>
    <cellStyle name="Normal 9 3 2 3 2 2 3 2 3" xfId="5750"/>
    <cellStyle name="Normal 9 3 2 3 2 2 3 2 4" xfId="10618"/>
    <cellStyle name="Normal 9 3 2 3 2 2 3 2 4 2" xfId="17603"/>
    <cellStyle name="Normal 9 3 2 3 2 2 3 3" xfId="5751"/>
    <cellStyle name="Normal 9 3 2 3 2 2 3 3 2" xfId="5752"/>
    <cellStyle name="Normal 9 3 2 3 2 2 3 3 3" xfId="5753"/>
    <cellStyle name="Normal 9 3 2 3 2 2 3 3 4" xfId="11255"/>
    <cellStyle name="Normal 9 3 2 3 2 2 3 3 4 2" xfId="18233"/>
    <cellStyle name="Normal 9 3 2 3 2 2 3 4" xfId="5754"/>
    <cellStyle name="Normal 9 3 2 3 2 2 3 4 2" xfId="5755"/>
    <cellStyle name="Normal 9 3 2 3 2 2 3 4 3" xfId="5756"/>
    <cellStyle name="Normal 9 3 2 3 2 2 3 4 4" xfId="11885"/>
    <cellStyle name="Normal 9 3 2 3 2 2 3 4 4 2" xfId="18863"/>
    <cellStyle name="Normal 9 3 2 3 2 2 3 5" xfId="5757"/>
    <cellStyle name="Normal 9 3 2 3 2 2 3 5 2" xfId="5758"/>
    <cellStyle name="Normal 9 3 2 3 2 2 3 5 3" xfId="5759"/>
    <cellStyle name="Normal 9 3 2 3 2 2 3 5 4" xfId="12515"/>
    <cellStyle name="Normal 9 3 2 3 2 2 3 5 4 2" xfId="19493"/>
    <cellStyle name="Normal 9 3 2 3 2 2 3 6" xfId="5760"/>
    <cellStyle name="Normal 9 3 2 3 2 2 3 7" xfId="5761"/>
    <cellStyle name="Normal 9 3 2 3 2 2 3 8" xfId="10089"/>
    <cellStyle name="Normal 9 3 2 3 2 2 3 8 2" xfId="17074"/>
    <cellStyle name="Normal 9 3 2 3 2 2 3 9" xfId="20314"/>
    <cellStyle name="Normal 9 3 2 3 2 2 4" xfId="5762"/>
    <cellStyle name="Normal 9 3 2 3 2 2 4 2" xfId="5763"/>
    <cellStyle name="Normal 9 3 2 3 2 2 4 3" xfId="5764"/>
    <cellStyle name="Normal 9 3 2 3 2 2 4 4" xfId="10353"/>
    <cellStyle name="Normal 9 3 2 3 2 2 4 4 2" xfId="17338"/>
    <cellStyle name="Normal 9 3 2 3 2 2 5" xfId="5765"/>
    <cellStyle name="Normal 9 3 2 3 2 2 5 2" xfId="5766"/>
    <cellStyle name="Normal 9 3 2 3 2 2 5 3" xfId="5767"/>
    <cellStyle name="Normal 9 3 2 3 2 2 5 4" xfId="10990"/>
    <cellStyle name="Normal 9 3 2 3 2 2 5 4 2" xfId="17968"/>
    <cellStyle name="Normal 9 3 2 3 2 2 6" xfId="5768"/>
    <cellStyle name="Normal 9 3 2 3 2 2 6 2" xfId="5769"/>
    <cellStyle name="Normal 9 3 2 3 2 2 6 3" xfId="5770"/>
    <cellStyle name="Normal 9 3 2 3 2 2 6 4" xfId="11620"/>
    <cellStyle name="Normal 9 3 2 3 2 2 6 4 2" xfId="18598"/>
    <cellStyle name="Normal 9 3 2 3 2 2 7" xfId="5771"/>
    <cellStyle name="Normal 9 3 2 3 2 2 7 2" xfId="5772"/>
    <cellStyle name="Normal 9 3 2 3 2 2 7 3" xfId="5773"/>
    <cellStyle name="Normal 9 3 2 3 2 2 7 4" xfId="12250"/>
    <cellStyle name="Normal 9 3 2 3 2 2 7 4 2" xfId="19228"/>
    <cellStyle name="Normal 9 3 2 3 2 2 8" xfId="5774"/>
    <cellStyle name="Normal 9 3 2 3 2 2 9" xfId="5775"/>
    <cellStyle name="Normal 9 3 2 3 2 3" xfId="5776"/>
    <cellStyle name="Normal 9 3 2 3 2 3 10" xfId="20315"/>
    <cellStyle name="Normal 9 3 2 3 2 3 2" xfId="5777"/>
    <cellStyle name="Normal 9 3 2 3 2 3 2 2" xfId="5778"/>
    <cellStyle name="Normal 9 3 2 3 2 3 2 2 2" xfId="5779"/>
    <cellStyle name="Normal 9 3 2 3 2 3 2 2 3" xfId="5780"/>
    <cellStyle name="Normal 9 3 2 3 2 3 2 2 4" xfId="10684"/>
    <cellStyle name="Normal 9 3 2 3 2 3 2 2 4 2" xfId="17669"/>
    <cellStyle name="Normal 9 3 2 3 2 3 2 3" xfId="5781"/>
    <cellStyle name="Normal 9 3 2 3 2 3 2 3 2" xfId="5782"/>
    <cellStyle name="Normal 9 3 2 3 2 3 2 3 3" xfId="5783"/>
    <cellStyle name="Normal 9 3 2 3 2 3 2 3 4" xfId="11321"/>
    <cellStyle name="Normal 9 3 2 3 2 3 2 3 4 2" xfId="18299"/>
    <cellStyle name="Normal 9 3 2 3 2 3 2 4" xfId="5784"/>
    <cellStyle name="Normal 9 3 2 3 2 3 2 4 2" xfId="5785"/>
    <cellStyle name="Normal 9 3 2 3 2 3 2 4 3" xfId="5786"/>
    <cellStyle name="Normal 9 3 2 3 2 3 2 4 4" xfId="11951"/>
    <cellStyle name="Normal 9 3 2 3 2 3 2 4 4 2" xfId="18929"/>
    <cellStyle name="Normal 9 3 2 3 2 3 2 5" xfId="5787"/>
    <cellStyle name="Normal 9 3 2 3 2 3 2 5 2" xfId="5788"/>
    <cellStyle name="Normal 9 3 2 3 2 3 2 5 3" xfId="5789"/>
    <cellStyle name="Normal 9 3 2 3 2 3 2 5 4" xfId="12581"/>
    <cellStyle name="Normal 9 3 2 3 2 3 2 5 4 2" xfId="19559"/>
    <cellStyle name="Normal 9 3 2 3 2 3 2 6" xfId="5790"/>
    <cellStyle name="Normal 9 3 2 3 2 3 2 7" xfId="5791"/>
    <cellStyle name="Normal 9 3 2 3 2 3 2 8" xfId="10155"/>
    <cellStyle name="Normal 9 3 2 3 2 3 2 8 2" xfId="17140"/>
    <cellStyle name="Normal 9 3 2 3 2 3 2 9" xfId="20316"/>
    <cellStyle name="Normal 9 3 2 3 2 3 3" xfId="5792"/>
    <cellStyle name="Normal 9 3 2 3 2 3 3 2" xfId="5793"/>
    <cellStyle name="Normal 9 3 2 3 2 3 3 3" xfId="5794"/>
    <cellStyle name="Normal 9 3 2 3 2 3 3 4" xfId="10419"/>
    <cellStyle name="Normal 9 3 2 3 2 3 3 4 2" xfId="17404"/>
    <cellStyle name="Normal 9 3 2 3 2 3 4" xfId="5795"/>
    <cellStyle name="Normal 9 3 2 3 2 3 4 2" xfId="5796"/>
    <cellStyle name="Normal 9 3 2 3 2 3 4 3" xfId="5797"/>
    <cellStyle name="Normal 9 3 2 3 2 3 4 4" xfId="11056"/>
    <cellStyle name="Normal 9 3 2 3 2 3 4 4 2" xfId="18034"/>
    <cellStyle name="Normal 9 3 2 3 2 3 5" xfId="5798"/>
    <cellStyle name="Normal 9 3 2 3 2 3 5 2" xfId="5799"/>
    <cellStyle name="Normal 9 3 2 3 2 3 5 3" xfId="5800"/>
    <cellStyle name="Normal 9 3 2 3 2 3 5 4" xfId="11686"/>
    <cellStyle name="Normal 9 3 2 3 2 3 5 4 2" xfId="18664"/>
    <cellStyle name="Normal 9 3 2 3 2 3 6" xfId="5801"/>
    <cellStyle name="Normal 9 3 2 3 2 3 6 2" xfId="5802"/>
    <cellStyle name="Normal 9 3 2 3 2 3 6 3" xfId="5803"/>
    <cellStyle name="Normal 9 3 2 3 2 3 6 4" xfId="12316"/>
    <cellStyle name="Normal 9 3 2 3 2 3 6 4 2" xfId="19294"/>
    <cellStyle name="Normal 9 3 2 3 2 3 7" xfId="5804"/>
    <cellStyle name="Normal 9 3 2 3 2 3 8" xfId="5805"/>
    <cellStyle name="Normal 9 3 2 3 2 3 9" xfId="9889"/>
    <cellStyle name="Normal 9 3 2 3 2 3 9 2" xfId="16875"/>
    <cellStyle name="Normal 9 3 2 3 2 4" xfId="5806"/>
    <cellStyle name="Normal 9 3 2 3 2 4 2" xfId="5807"/>
    <cellStyle name="Normal 9 3 2 3 2 4 2 2" xfId="5808"/>
    <cellStyle name="Normal 9 3 2 3 2 4 2 3" xfId="5809"/>
    <cellStyle name="Normal 9 3 2 3 2 4 2 4" xfId="10552"/>
    <cellStyle name="Normal 9 3 2 3 2 4 2 4 2" xfId="17537"/>
    <cellStyle name="Normal 9 3 2 3 2 4 3" xfId="5810"/>
    <cellStyle name="Normal 9 3 2 3 2 4 3 2" xfId="5811"/>
    <cellStyle name="Normal 9 3 2 3 2 4 3 3" xfId="5812"/>
    <cellStyle name="Normal 9 3 2 3 2 4 3 4" xfId="11189"/>
    <cellStyle name="Normal 9 3 2 3 2 4 3 4 2" xfId="18167"/>
    <cellStyle name="Normal 9 3 2 3 2 4 4" xfId="5813"/>
    <cellStyle name="Normal 9 3 2 3 2 4 4 2" xfId="5814"/>
    <cellStyle name="Normal 9 3 2 3 2 4 4 3" xfId="5815"/>
    <cellStyle name="Normal 9 3 2 3 2 4 4 4" xfId="11819"/>
    <cellStyle name="Normal 9 3 2 3 2 4 4 4 2" xfId="18797"/>
    <cellStyle name="Normal 9 3 2 3 2 4 5" xfId="5816"/>
    <cellStyle name="Normal 9 3 2 3 2 4 5 2" xfId="5817"/>
    <cellStyle name="Normal 9 3 2 3 2 4 5 3" xfId="5818"/>
    <cellStyle name="Normal 9 3 2 3 2 4 5 4" xfId="12449"/>
    <cellStyle name="Normal 9 3 2 3 2 4 5 4 2" xfId="19427"/>
    <cellStyle name="Normal 9 3 2 3 2 4 6" xfId="5819"/>
    <cellStyle name="Normal 9 3 2 3 2 4 7" xfId="5820"/>
    <cellStyle name="Normal 9 3 2 3 2 4 8" xfId="10023"/>
    <cellStyle name="Normal 9 3 2 3 2 4 8 2" xfId="17008"/>
    <cellStyle name="Normal 9 3 2 3 2 4 9" xfId="20317"/>
    <cellStyle name="Normal 9 3 2 3 2 5" xfId="5821"/>
    <cellStyle name="Normal 9 3 2 3 2 5 2" xfId="5822"/>
    <cellStyle name="Normal 9 3 2 3 2 5 2 2" xfId="5823"/>
    <cellStyle name="Normal 9 3 2 3 2 5 2 3" xfId="5824"/>
    <cellStyle name="Normal 9 3 2 3 2 5 2 4" xfId="11470"/>
    <cellStyle name="Normal 9 3 2 3 2 5 2 4 2" xfId="18448"/>
    <cellStyle name="Normal 9 3 2 3 2 5 3" xfId="5825"/>
    <cellStyle name="Normal 9 3 2 3 2 5 3 2" xfId="5826"/>
    <cellStyle name="Normal 9 3 2 3 2 5 3 3" xfId="5827"/>
    <cellStyle name="Normal 9 3 2 3 2 5 3 4" xfId="12100"/>
    <cellStyle name="Normal 9 3 2 3 2 5 3 4 2" xfId="19078"/>
    <cellStyle name="Normal 9 3 2 3 2 5 4" xfId="5828"/>
    <cellStyle name="Normal 9 3 2 3 2 5 4 2" xfId="5829"/>
    <cellStyle name="Normal 9 3 2 3 2 5 4 3" xfId="5830"/>
    <cellStyle name="Normal 9 3 2 3 2 5 4 4" xfId="12733"/>
    <cellStyle name="Normal 9 3 2 3 2 5 4 4 2" xfId="19708"/>
    <cellStyle name="Normal 9 3 2 3 2 5 5" xfId="5831"/>
    <cellStyle name="Normal 9 3 2 3 2 5 6" xfId="5832"/>
    <cellStyle name="Normal 9 3 2 3 2 5 7" xfId="10836"/>
    <cellStyle name="Normal 9 3 2 3 2 5 7 2" xfId="17818"/>
    <cellStyle name="Normal 9 3 2 3 2 5 8" xfId="20318"/>
    <cellStyle name="Normal 9 3 2 3 2 6" xfId="5833"/>
    <cellStyle name="Normal 9 3 2 3 2 6 2" xfId="5834"/>
    <cellStyle name="Normal 9 3 2 3 2 6 2 2" xfId="5835"/>
    <cellStyle name="Normal 9 3 2 3 2 6 2 3" xfId="5836"/>
    <cellStyle name="Normal 9 3 2 3 2 6 2 4" xfId="12834"/>
    <cellStyle name="Normal 9 3 2 3 2 6 2 4 2" xfId="19809"/>
    <cellStyle name="Normal 9 3 2 3 2 6 3" xfId="5837"/>
    <cellStyle name="Normal 9 3 2 3 2 6 4" xfId="5838"/>
    <cellStyle name="Normal 9 3 2 3 2 6 5" xfId="10287"/>
    <cellStyle name="Normal 9 3 2 3 2 6 5 2" xfId="17272"/>
    <cellStyle name="Normal 9 3 2 3 2 6 6" xfId="20319"/>
    <cellStyle name="Normal 9 3 2 3 2 7" xfId="5839"/>
    <cellStyle name="Normal 9 3 2 3 2 7 2" xfId="5840"/>
    <cellStyle name="Normal 9 3 2 3 2 7 3" xfId="5841"/>
    <cellStyle name="Normal 9 3 2 3 2 7 4" xfId="10924"/>
    <cellStyle name="Normal 9 3 2 3 2 7 4 2" xfId="17902"/>
    <cellStyle name="Normal 9 3 2 3 2 8" xfId="5842"/>
    <cellStyle name="Normal 9 3 2 3 2 8 2" xfId="5843"/>
    <cellStyle name="Normal 9 3 2 3 2 8 3" xfId="5844"/>
    <cellStyle name="Normal 9 3 2 3 2 8 4" xfId="11554"/>
    <cellStyle name="Normal 9 3 2 3 2 8 4 2" xfId="18532"/>
    <cellStyle name="Normal 9 3 2 3 2 9" xfId="5845"/>
    <cellStyle name="Normal 9 3 2 3 2 9 2" xfId="5846"/>
    <cellStyle name="Normal 9 3 2 3 2 9 3" xfId="5847"/>
    <cellStyle name="Normal 9 3 2 3 2 9 4" xfId="12184"/>
    <cellStyle name="Normal 9 3 2 3 2 9 4 2" xfId="19162"/>
    <cellStyle name="Normal 9 3 2 3 3" xfId="5848"/>
    <cellStyle name="Normal 9 3 2 3 3 10" xfId="5849"/>
    <cellStyle name="Normal 9 3 2 3 3 11" xfId="9790"/>
    <cellStyle name="Normal 9 3 2 3 3 11 2" xfId="16776"/>
    <cellStyle name="Normal 9 3 2 3 3 12" xfId="20320"/>
    <cellStyle name="Normal 9 3 2 3 3 2" xfId="5850"/>
    <cellStyle name="Normal 9 3 2 3 3 2 10" xfId="20321"/>
    <cellStyle name="Normal 9 3 2 3 3 2 2" xfId="5851"/>
    <cellStyle name="Normal 9 3 2 3 3 2 2 2" xfId="5852"/>
    <cellStyle name="Normal 9 3 2 3 3 2 2 2 2" xfId="5853"/>
    <cellStyle name="Normal 9 3 2 3 3 2 2 2 3" xfId="5854"/>
    <cellStyle name="Normal 9 3 2 3 3 2 2 2 4" xfId="10717"/>
    <cellStyle name="Normal 9 3 2 3 3 2 2 2 4 2" xfId="17702"/>
    <cellStyle name="Normal 9 3 2 3 3 2 2 3" xfId="5855"/>
    <cellStyle name="Normal 9 3 2 3 3 2 2 3 2" xfId="5856"/>
    <cellStyle name="Normal 9 3 2 3 3 2 2 3 3" xfId="5857"/>
    <cellStyle name="Normal 9 3 2 3 3 2 2 3 4" xfId="11354"/>
    <cellStyle name="Normal 9 3 2 3 3 2 2 3 4 2" xfId="18332"/>
    <cellStyle name="Normal 9 3 2 3 3 2 2 4" xfId="5858"/>
    <cellStyle name="Normal 9 3 2 3 3 2 2 4 2" xfId="5859"/>
    <cellStyle name="Normal 9 3 2 3 3 2 2 4 3" xfId="5860"/>
    <cellStyle name="Normal 9 3 2 3 3 2 2 4 4" xfId="11984"/>
    <cellStyle name="Normal 9 3 2 3 3 2 2 4 4 2" xfId="18962"/>
    <cellStyle name="Normal 9 3 2 3 3 2 2 5" xfId="5861"/>
    <cellStyle name="Normal 9 3 2 3 3 2 2 5 2" xfId="5862"/>
    <cellStyle name="Normal 9 3 2 3 3 2 2 5 3" xfId="5863"/>
    <cellStyle name="Normal 9 3 2 3 3 2 2 5 4" xfId="12614"/>
    <cellStyle name="Normal 9 3 2 3 3 2 2 5 4 2" xfId="19592"/>
    <cellStyle name="Normal 9 3 2 3 3 2 2 6" xfId="5864"/>
    <cellStyle name="Normal 9 3 2 3 3 2 2 7" xfId="5865"/>
    <cellStyle name="Normal 9 3 2 3 3 2 2 8" xfId="10188"/>
    <cellStyle name="Normal 9 3 2 3 3 2 2 8 2" xfId="17173"/>
    <cellStyle name="Normal 9 3 2 3 3 2 2 9" xfId="20322"/>
    <cellStyle name="Normal 9 3 2 3 3 2 3" xfId="5866"/>
    <cellStyle name="Normal 9 3 2 3 3 2 3 2" xfId="5867"/>
    <cellStyle name="Normal 9 3 2 3 3 2 3 3" xfId="5868"/>
    <cellStyle name="Normal 9 3 2 3 3 2 3 4" xfId="10452"/>
    <cellStyle name="Normal 9 3 2 3 3 2 3 4 2" xfId="17437"/>
    <cellStyle name="Normal 9 3 2 3 3 2 4" xfId="5869"/>
    <cellStyle name="Normal 9 3 2 3 3 2 4 2" xfId="5870"/>
    <cellStyle name="Normal 9 3 2 3 3 2 4 3" xfId="5871"/>
    <cellStyle name="Normal 9 3 2 3 3 2 4 4" xfId="11089"/>
    <cellStyle name="Normal 9 3 2 3 3 2 4 4 2" xfId="18067"/>
    <cellStyle name="Normal 9 3 2 3 3 2 5" xfId="5872"/>
    <cellStyle name="Normal 9 3 2 3 3 2 5 2" xfId="5873"/>
    <cellStyle name="Normal 9 3 2 3 3 2 5 3" xfId="5874"/>
    <cellStyle name="Normal 9 3 2 3 3 2 5 4" xfId="11719"/>
    <cellStyle name="Normal 9 3 2 3 3 2 5 4 2" xfId="18697"/>
    <cellStyle name="Normal 9 3 2 3 3 2 6" xfId="5875"/>
    <cellStyle name="Normal 9 3 2 3 3 2 6 2" xfId="5876"/>
    <cellStyle name="Normal 9 3 2 3 3 2 6 3" xfId="5877"/>
    <cellStyle name="Normal 9 3 2 3 3 2 6 4" xfId="12349"/>
    <cellStyle name="Normal 9 3 2 3 3 2 6 4 2" xfId="19327"/>
    <cellStyle name="Normal 9 3 2 3 3 2 7" xfId="5878"/>
    <cellStyle name="Normal 9 3 2 3 3 2 8" xfId="5879"/>
    <cellStyle name="Normal 9 3 2 3 3 2 9" xfId="9922"/>
    <cellStyle name="Normal 9 3 2 3 3 2 9 2" xfId="16908"/>
    <cellStyle name="Normal 9 3 2 3 3 3" xfId="5880"/>
    <cellStyle name="Normal 9 3 2 3 3 3 2" xfId="5881"/>
    <cellStyle name="Normal 9 3 2 3 3 3 2 2" xfId="5882"/>
    <cellStyle name="Normal 9 3 2 3 3 3 2 3" xfId="5883"/>
    <cellStyle name="Normal 9 3 2 3 3 3 2 4" xfId="10585"/>
    <cellStyle name="Normal 9 3 2 3 3 3 2 4 2" xfId="17570"/>
    <cellStyle name="Normal 9 3 2 3 3 3 3" xfId="5884"/>
    <cellStyle name="Normal 9 3 2 3 3 3 3 2" xfId="5885"/>
    <cellStyle name="Normal 9 3 2 3 3 3 3 3" xfId="5886"/>
    <cellStyle name="Normal 9 3 2 3 3 3 3 4" xfId="11222"/>
    <cellStyle name="Normal 9 3 2 3 3 3 3 4 2" xfId="18200"/>
    <cellStyle name="Normal 9 3 2 3 3 3 4" xfId="5887"/>
    <cellStyle name="Normal 9 3 2 3 3 3 4 2" xfId="5888"/>
    <cellStyle name="Normal 9 3 2 3 3 3 4 3" xfId="5889"/>
    <cellStyle name="Normal 9 3 2 3 3 3 4 4" xfId="11852"/>
    <cellStyle name="Normal 9 3 2 3 3 3 4 4 2" xfId="18830"/>
    <cellStyle name="Normal 9 3 2 3 3 3 5" xfId="5890"/>
    <cellStyle name="Normal 9 3 2 3 3 3 5 2" xfId="5891"/>
    <cellStyle name="Normal 9 3 2 3 3 3 5 3" xfId="5892"/>
    <cellStyle name="Normal 9 3 2 3 3 3 5 4" xfId="12482"/>
    <cellStyle name="Normal 9 3 2 3 3 3 5 4 2" xfId="19460"/>
    <cellStyle name="Normal 9 3 2 3 3 3 6" xfId="5893"/>
    <cellStyle name="Normal 9 3 2 3 3 3 7" xfId="5894"/>
    <cellStyle name="Normal 9 3 2 3 3 3 8" xfId="10056"/>
    <cellStyle name="Normal 9 3 2 3 3 3 8 2" xfId="17041"/>
    <cellStyle name="Normal 9 3 2 3 3 3 9" xfId="20323"/>
    <cellStyle name="Normal 9 3 2 3 3 4" xfId="5895"/>
    <cellStyle name="Normal 9 3 2 3 3 4 2" xfId="5896"/>
    <cellStyle name="Normal 9 3 2 3 3 4 2 2" xfId="5897"/>
    <cellStyle name="Normal 9 3 2 3 3 4 2 3" xfId="5898"/>
    <cellStyle name="Normal 9 3 2 3 3 4 2 4" xfId="11471"/>
    <cellStyle name="Normal 9 3 2 3 3 4 2 4 2" xfId="18449"/>
    <cellStyle name="Normal 9 3 2 3 3 4 3" xfId="5899"/>
    <cellStyle name="Normal 9 3 2 3 3 4 3 2" xfId="5900"/>
    <cellStyle name="Normal 9 3 2 3 3 4 3 3" xfId="5901"/>
    <cellStyle name="Normal 9 3 2 3 3 4 3 4" xfId="12101"/>
    <cellStyle name="Normal 9 3 2 3 3 4 3 4 2" xfId="19079"/>
    <cellStyle name="Normal 9 3 2 3 3 4 4" xfId="5902"/>
    <cellStyle name="Normal 9 3 2 3 3 4 4 2" xfId="5903"/>
    <cellStyle name="Normal 9 3 2 3 3 4 4 3" xfId="5904"/>
    <cellStyle name="Normal 9 3 2 3 3 4 4 4" xfId="12734"/>
    <cellStyle name="Normal 9 3 2 3 3 4 4 4 2" xfId="19709"/>
    <cellStyle name="Normal 9 3 2 3 3 4 5" xfId="5905"/>
    <cellStyle name="Normal 9 3 2 3 3 4 6" xfId="5906"/>
    <cellStyle name="Normal 9 3 2 3 3 4 7" xfId="10837"/>
    <cellStyle name="Normal 9 3 2 3 3 4 7 2" xfId="17819"/>
    <cellStyle name="Normal 9 3 2 3 3 4 8" xfId="20324"/>
    <cellStyle name="Normal 9 3 2 3 3 5" xfId="5907"/>
    <cellStyle name="Normal 9 3 2 3 3 5 2" xfId="5908"/>
    <cellStyle name="Normal 9 3 2 3 3 5 2 2" xfId="5909"/>
    <cellStyle name="Normal 9 3 2 3 3 5 2 3" xfId="5910"/>
    <cellStyle name="Normal 9 3 2 3 3 5 2 4" xfId="12835"/>
    <cellStyle name="Normal 9 3 2 3 3 5 2 4 2" xfId="19810"/>
    <cellStyle name="Normal 9 3 2 3 3 5 3" xfId="5911"/>
    <cellStyle name="Normal 9 3 2 3 3 5 4" xfId="5912"/>
    <cellStyle name="Normal 9 3 2 3 3 5 5" xfId="10320"/>
    <cellStyle name="Normal 9 3 2 3 3 5 5 2" xfId="17305"/>
    <cellStyle name="Normal 9 3 2 3 3 5 6" xfId="20325"/>
    <cellStyle name="Normal 9 3 2 3 3 6" xfId="5913"/>
    <cellStyle name="Normal 9 3 2 3 3 6 2" xfId="5914"/>
    <cellStyle name="Normal 9 3 2 3 3 6 3" xfId="5915"/>
    <cellStyle name="Normal 9 3 2 3 3 6 4" xfId="10957"/>
    <cellStyle name="Normal 9 3 2 3 3 6 4 2" xfId="17935"/>
    <cellStyle name="Normal 9 3 2 3 3 7" xfId="5916"/>
    <cellStyle name="Normal 9 3 2 3 3 7 2" xfId="5917"/>
    <cellStyle name="Normal 9 3 2 3 3 7 3" xfId="5918"/>
    <cellStyle name="Normal 9 3 2 3 3 7 4" xfId="11587"/>
    <cellStyle name="Normal 9 3 2 3 3 7 4 2" xfId="18565"/>
    <cellStyle name="Normal 9 3 2 3 3 8" xfId="5919"/>
    <cellStyle name="Normal 9 3 2 3 3 8 2" xfId="5920"/>
    <cellStyle name="Normal 9 3 2 3 3 8 3" xfId="5921"/>
    <cellStyle name="Normal 9 3 2 3 3 8 4" xfId="12217"/>
    <cellStyle name="Normal 9 3 2 3 3 8 4 2" xfId="19195"/>
    <cellStyle name="Normal 9 3 2 3 3 9" xfId="5922"/>
    <cellStyle name="Normal 9 3 2 3 4" xfId="5923"/>
    <cellStyle name="Normal 9 3 2 3 4 10" xfId="20326"/>
    <cellStyle name="Normal 9 3 2 3 4 2" xfId="5924"/>
    <cellStyle name="Normal 9 3 2 3 4 2 2" xfId="5925"/>
    <cellStyle name="Normal 9 3 2 3 4 2 2 2" xfId="5926"/>
    <cellStyle name="Normal 9 3 2 3 4 2 2 3" xfId="5927"/>
    <cellStyle name="Normal 9 3 2 3 4 2 2 4" xfId="10651"/>
    <cellStyle name="Normal 9 3 2 3 4 2 2 4 2" xfId="17636"/>
    <cellStyle name="Normal 9 3 2 3 4 2 3" xfId="5928"/>
    <cellStyle name="Normal 9 3 2 3 4 2 3 2" xfId="5929"/>
    <cellStyle name="Normal 9 3 2 3 4 2 3 3" xfId="5930"/>
    <cellStyle name="Normal 9 3 2 3 4 2 3 4" xfId="11288"/>
    <cellStyle name="Normal 9 3 2 3 4 2 3 4 2" xfId="18266"/>
    <cellStyle name="Normal 9 3 2 3 4 2 4" xfId="5931"/>
    <cellStyle name="Normal 9 3 2 3 4 2 4 2" xfId="5932"/>
    <cellStyle name="Normal 9 3 2 3 4 2 4 3" xfId="5933"/>
    <cellStyle name="Normal 9 3 2 3 4 2 4 4" xfId="11918"/>
    <cellStyle name="Normal 9 3 2 3 4 2 4 4 2" xfId="18896"/>
    <cellStyle name="Normal 9 3 2 3 4 2 5" xfId="5934"/>
    <cellStyle name="Normal 9 3 2 3 4 2 5 2" xfId="5935"/>
    <cellStyle name="Normal 9 3 2 3 4 2 5 3" xfId="5936"/>
    <cellStyle name="Normal 9 3 2 3 4 2 5 4" xfId="12548"/>
    <cellStyle name="Normal 9 3 2 3 4 2 5 4 2" xfId="19526"/>
    <cellStyle name="Normal 9 3 2 3 4 2 6" xfId="5937"/>
    <cellStyle name="Normal 9 3 2 3 4 2 7" xfId="5938"/>
    <cellStyle name="Normal 9 3 2 3 4 2 8" xfId="10122"/>
    <cellStyle name="Normal 9 3 2 3 4 2 8 2" xfId="17107"/>
    <cellStyle name="Normal 9 3 2 3 4 2 9" xfId="20327"/>
    <cellStyle name="Normal 9 3 2 3 4 3" xfId="5939"/>
    <cellStyle name="Normal 9 3 2 3 4 3 2" xfId="5940"/>
    <cellStyle name="Normal 9 3 2 3 4 3 3" xfId="5941"/>
    <cellStyle name="Normal 9 3 2 3 4 3 4" xfId="10386"/>
    <cellStyle name="Normal 9 3 2 3 4 3 4 2" xfId="17371"/>
    <cellStyle name="Normal 9 3 2 3 4 4" xfId="5942"/>
    <cellStyle name="Normal 9 3 2 3 4 4 2" xfId="5943"/>
    <cellStyle name="Normal 9 3 2 3 4 4 3" xfId="5944"/>
    <cellStyle name="Normal 9 3 2 3 4 4 4" xfId="11023"/>
    <cellStyle name="Normal 9 3 2 3 4 4 4 2" xfId="18001"/>
    <cellStyle name="Normal 9 3 2 3 4 5" xfId="5945"/>
    <cellStyle name="Normal 9 3 2 3 4 5 2" xfId="5946"/>
    <cellStyle name="Normal 9 3 2 3 4 5 3" xfId="5947"/>
    <cellStyle name="Normal 9 3 2 3 4 5 4" xfId="11653"/>
    <cellStyle name="Normal 9 3 2 3 4 5 4 2" xfId="18631"/>
    <cellStyle name="Normal 9 3 2 3 4 6" xfId="5948"/>
    <cellStyle name="Normal 9 3 2 3 4 6 2" xfId="5949"/>
    <cellStyle name="Normal 9 3 2 3 4 6 3" xfId="5950"/>
    <cellStyle name="Normal 9 3 2 3 4 6 4" xfId="12283"/>
    <cellStyle name="Normal 9 3 2 3 4 6 4 2" xfId="19261"/>
    <cellStyle name="Normal 9 3 2 3 4 7" xfId="5951"/>
    <cellStyle name="Normal 9 3 2 3 4 8" xfId="5952"/>
    <cellStyle name="Normal 9 3 2 3 4 9" xfId="9856"/>
    <cellStyle name="Normal 9 3 2 3 4 9 2" xfId="16842"/>
    <cellStyle name="Normal 9 3 2 3 5" xfId="5953"/>
    <cellStyle name="Normal 9 3 2 3 5 2" xfId="5954"/>
    <cellStyle name="Normal 9 3 2 3 5 2 2" xfId="5955"/>
    <cellStyle name="Normal 9 3 2 3 5 2 3" xfId="5956"/>
    <cellStyle name="Normal 9 3 2 3 5 2 4" xfId="10519"/>
    <cellStyle name="Normal 9 3 2 3 5 2 4 2" xfId="17504"/>
    <cellStyle name="Normal 9 3 2 3 5 3" xfId="5957"/>
    <cellStyle name="Normal 9 3 2 3 5 3 2" xfId="5958"/>
    <cellStyle name="Normal 9 3 2 3 5 3 3" xfId="5959"/>
    <cellStyle name="Normal 9 3 2 3 5 3 4" xfId="11156"/>
    <cellStyle name="Normal 9 3 2 3 5 3 4 2" xfId="18134"/>
    <cellStyle name="Normal 9 3 2 3 5 4" xfId="5960"/>
    <cellStyle name="Normal 9 3 2 3 5 4 2" xfId="5961"/>
    <cellStyle name="Normal 9 3 2 3 5 4 3" xfId="5962"/>
    <cellStyle name="Normal 9 3 2 3 5 4 4" xfId="11786"/>
    <cellStyle name="Normal 9 3 2 3 5 4 4 2" xfId="18764"/>
    <cellStyle name="Normal 9 3 2 3 5 5" xfId="5963"/>
    <cellStyle name="Normal 9 3 2 3 5 5 2" xfId="5964"/>
    <cellStyle name="Normal 9 3 2 3 5 5 3" xfId="5965"/>
    <cellStyle name="Normal 9 3 2 3 5 5 4" xfId="12416"/>
    <cellStyle name="Normal 9 3 2 3 5 5 4 2" xfId="19394"/>
    <cellStyle name="Normal 9 3 2 3 5 6" xfId="5966"/>
    <cellStyle name="Normal 9 3 2 3 5 7" xfId="5967"/>
    <cellStyle name="Normal 9 3 2 3 5 8" xfId="9990"/>
    <cellStyle name="Normal 9 3 2 3 5 8 2" xfId="16975"/>
    <cellStyle name="Normal 9 3 2 3 5 9" xfId="20328"/>
    <cellStyle name="Normal 9 3 2 3 6" xfId="5968"/>
    <cellStyle name="Normal 9 3 2 3 6 2" xfId="5969"/>
    <cellStyle name="Normal 9 3 2 3 6 2 2" xfId="5970"/>
    <cellStyle name="Normal 9 3 2 3 6 2 3" xfId="5971"/>
    <cellStyle name="Normal 9 3 2 3 6 2 4" xfId="11420"/>
    <cellStyle name="Normal 9 3 2 3 6 2 4 2" xfId="18398"/>
    <cellStyle name="Normal 9 3 2 3 6 3" xfId="5972"/>
    <cellStyle name="Normal 9 3 2 3 6 3 2" xfId="5973"/>
    <cellStyle name="Normal 9 3 2 3 6 3 3" xfId="5974"/>
    <cellStyle name="Normal 9 3 2 3 6 3 4" xfId="12050"/>
    <cellStyle name="Normal 9 3 2 3 6 3 4 2" xfId="19028"/>
    <cellStyle name="Normal 9 3 2 3 6 4" xfId="5975"/>
    <cellStyle name="Normal 9 3 2 3 6 4 2" xfId="5976"/>
    <cellStyle name="Normal 9 3 2 3 6 4 3" xfId="5977"/>
    <cellStyle name="Normal 9 3 2 3 6 4 4" xfId="12680"/>
    <cellStyle name="Normal 9 3 2 3 6 4 4 2" xfId="19658"/>
    <cellStyle name="Normal 9 3 2 3 6 5" xfId="5978"/>
    <cellStyle name="Normal 9 3 2 3 6 6" xfId="5979"/>
    <cellStyle name="Normal 9 3 2 3 6 7" xfId="10783"/>
    <cellStyle name="Normal 9 3 2 3 6 7 2" xfId="17768"/>
    <cellStyle name="Normal 9 3 2 3 6 8" xfId="20329"/>
    <cellStyle name="Normal 9 3 2 3 7" xfId="5980"/>
    <cellStyle name="Normal 9 3 2 3 7 2" xfId="5981"/>
    <cellStyle name="Normal 9 3 2 3 7 2 2" xfId="5982"/>
    <cellStyle name="Normal 9 3 2 3 7 2 3" xfId="5983"/>
    <cellStyle name="Normal 9 3 2 3 7 2 4" xfId="12784"/>
    <cellStyle name="Normal 9 3 2 3 7 2 4 2" xfId="19759"/>
    <cellStyle name="Normal 9 3 2 3 7 3" xfId="5984"/>
    <cellStyle name="Normal 9 3 2 3 7 4" xfId="5985"/>
    <cellStyle name="Normal 9 3 2 3 7 5" xfId="10254"/>
    <cellStyle name="Normal 9 3 2 3 7 5 2" xfId="17239"/>
    <cellStyle name="Normal 9 3 2 3 7 6" xfId="20330"/>
    <cellStyle name="Normal 9 3 2 3 8" xfId="5986"/>
    <cellStyle name="Normal 9 3 2 3 8 2" xfId="5987"/>
    <cellStyle name="Normal 9 3 2 3 8 3" xfId="5988"/>
    <cellStyle name="Normal 9 3 2 3 8 4" xfId="10891"/>
    <cellStyle name="Normal 9 3 2 3 8 4 2" xfId="17869"/>
    <cellStyle name="Normal 9 3 2 3 9" xfId="5989"/>
    <cellStyle name="Normal 9 3 2 3 9 2" xfId="5990"/>
    <cellStyle name="Normal 9 3 2 3 9 3" xfId="5991"/>
    <cellStyle name="Normal 9 3 2 3 9 4" xfId="11521"/>
    <cellStyle name="Normal 9 3 2 3 9 4 2" xfId="18499"/>
    <cellStyle name="Normal 9 3 2 4" xfId="5992"/>
    <cellStyle name="Normal 9 3 2 4 10" xfId="5993"/>
    <cellStyle name="Normal 9 3 2 4 11" xfId="5994"/>
    <cellStyle name="Normal 9 3 2 4 12" xfId="9739"/>
    <cellStyle name="Normal 9 3 2 4 12 2" xfId="16726"/>
    <cellStyle name="Normal 9 3 2 4 13" xfId="20331"/>
    <cellStyle name="Normal 9 3 2 4 2" xfId="5995"/>
    <cellStyle name="Normal 9 3 2 4 2 10" xfId="9806"/>
    <cellStyle name="Normal 9 3 2 4 2 10 2" xfId="16792"/>
    <cellStyle name="Normal 9 3 2 4 2 11" xfId="20332"/>
    <cellStyle name="Normal 9 3 2 4 2 2" xfId="5996"/>
    <cellStyle name="Normal 9 3 2 4 2 2 10" xfId="20333"/>
    <cellStyle name="Normal 9 3 2 4 2 2 2" xfId="5997"/>
    <cellStyle name="Normal 9 3 2 4 2 2 2 2" xfId="5998"/>
    <cellStyle name="Normal 9 3 2 4 2 2 2 2 2" xfId="5999"/>
    <cellStyle name="Normal 9 3 2 4 2 2 2 2 3" xfId="6000"/>
    <cellStyle name="Normal 9 3 2 4 2 2 2 2 4" xfId="10733"/>
    <cellStyle name="Normal 9 3 2 4 2 2 2 2 4 2" xfId="17718"/>
    <cellStyle name="Normal 9 3 2 4 2 2 2 3" xfId="6001"/>
    <cellStyle name="Normal 9 3 2 4 2 2 2 3 2" xfId="6002"/>
    <cellStyle name="Normal 9 3 2 4 2 2 2 3 3" xfId="6003"/>
    <cellStyle name="Normal 9 3 2 4 2 2 2 3 4" xfId="11370"/>
    <cellStyle name="Normal 9 3 2 4 2 2 2 3 4 2" xfId="18348"/>
    <cellStyle name="Normal 9 3 2 4 2 2 2 4" xfId="6004"/>
    <cellStyle name="Normal 9 3 2 4 2 2 2 4 2" xfId="6005"/>
    <cellStyle name="Normal 9 3 2 4 2 2 2 4 3" xfId="6006"/>
    <cellStyle name="Normal 9 3 2 4 2 2 2 4 4" xfId="12000"/>
    <cellStyle name="Normal 9 3 2 4 2 2 2 4 4 2" xfId="18978"/>
    <cellStyle name="Normal 9 3 2 4 2 2 2 5" xfId="6007"/>
    <cellStyle name="Normal 9 3 2 4 2 2 2 5 2" xfId="6008"/>
    <cellStyle name="Normal 9 3 2 4 2 2 2 5 3" xfId="6009"/>
    <cellStyle name="Normal 9 3 2 4 2 2 2 5 4" xfId="12630"/>
    <cellStyle name="Normal 9 3 2 4 2 2 2 5 4 2" xfId="19608"/>
    <cellStyle name="Normal 9 3 2 4 2 2 2 6" xfId="6010"/>
    <cellStyle name="Normal 9 3 2 4 2 2 2 7" xfId="6011"/>
    <cellStyle name="Normal 9 3 2 4 2 2 2 8" xfId="10204"/>
    <cellStyle name="Normal 9 3 2 4 2 2 2 8 2" xfId="17189"/>
    <cellStyle name="Normal 9 3 2 4 2 2 2 9" xfId="20334"/>
    <cellStyle name="Normal 9 3 2 4 2 2 3" xfId="6012"/>
    <cellStyle name="Normal 9 3 2 4 2 2 3 2" xfId="6013"/>
    <cellStyle name="Normal 9 3 2 4 2 2 3 3" xfId="6014"/>
    <cellStyle name="Normal 9 3 2 4 2 2 3 4" xfId="10468"/>
    <cellStyle name="Normal 9 3 2 4 2 2 3 4 2" xfId="17453"/>
    <cellStyle name="Normal 9 3 2 4 2 2 4" xfId="6015"/>
    <cellStyle name="Normal 9 3 2 4 2 2 4 2" xfId="6016"/>
    <cellStyle name="Normal 9 3 2 4 2 2 4 3" xfId="6017"/>
    <cellStyle name="Normal 9 3 2 4 2 2 4 4" xfId="11105"/>
    <cellStyle name="Normal 9 3 2 4 2 2 4 4 2" xfId="18083"/>
    <cellStyle name="Normal 9 3 2 4 2 2 5" xfId="6018"/>
    <cellStyle name="Normal 9 3 2 4 2 2 5 2" xfId="6019"/>
    <cellStyle name="Normal 9 3 2 4 2 2 5 3" xfId="6020"/>
    <cellStyle name="Normal 9 3 2 4 2 2 5 4" xfId="11735"/>
    <cellStyle name="Normal 9 3 2 4 2 2 5 4 2" xfId="18713"/>
    <cellStyle name="Normal 9 3 2 4 2 2 6" xfId="6021"/>
    <cellStyle name="Normal 9 3 2 4 2 2 6 2" xfId="6022"/>
    <cellStyle name="Normal 9 3 2 4 2 2 6 3" xfId="6023"/>
    <cellStyle name="Normal 9 3 2 4 2 2 6 4" xfId="12365"/>
    <cellStyle name="Normal 9 3 2 4 2 2 6 4 2" xfId="19343"/>
    <cellStyle name="Normal 9 3 2 4 2 2 7" xfId="6024"/>
    <cellStyle name="Normal 9 3 2 4 2 2 8" xfId="6025"/>
    <cellStyle name="Normal 9 3 2 4 2 2 9" xfId="9938"/>
    <cellStyle name="Normal 9 3 2 4 2 2 9 2" xfId="16924"/>
    <cellStyle name="Normal 9 3 2 4 2 3" xfId="6026"/>
    <cellStyle name="Normal 9 3 2 4 2 3 2" xfId="6027"/>
    <cellStyle name="Normal 9 3 2 4 2 3 2 2" xfId="6028"/>
    <cellStyle name="Normal 9 3 2 4 2 3 2 3" xfId="6029"/>
    <cellStyle name="Normal 9 3 2 4 2 3 2 4" xfId="10601"/>
    <cellStyle name="Normal 9 3 2 4 2 3 2 4 2" xfId="17586"/>
    <cellStyle name="Normal 9 3 2 4 2 3 3" xfId="6030"/>
    <cellStyle name="Normal 9 3 2 4 2 3 3 2" xfId="6031"/>
    <cellStyle name="Normal 9 3 2 4 2 3 3 3" xfId="6032"/>
    <cellStyle name="Normal 9 3 2 4 2 3 3 4" xfId="11238"/>
    <cellStyle name="Normal 9 3 2 4 2 3 3 4 2" xfId="18216"/>
    <cellStyle name="Normal 9 3 2 4 2 3 4" xfId="6033"/>
    <cellStyle name="Normal 9 3 2 4 2 3 4 2" xfId="6034"/>
    <cellStyle name="Normal 9 3 2 4 2 3 4 3" xfId="6035"/>
    <cellStyle name="Normal 9 3 2 4 2 3 4 4" xfId="11868"/>
    <cellStyle name="Normal 9 3 2 4 2 3 4 4 2" xfId="18846"/>
    <cellStyle name="Normal 9 3 2 4 2 3 5" xfId="6036"/>
    <cellStyle name="Normal 9 3 2 4 2 3 5 2" xfId="6037"/>
    <cellStyle name="Normal 9 3 2 4 2 3 5 3" xfId="6038"/>
    <cellStyle name="Normal 9 3 2 4 2 3 5 4" xfId="12498"/>
    <cellStyle name="Normal 9 3 2 4 2 3 5 4 2" xfId="19476"/>
    <cellStyle name="Normal 9 3 2 4 2 3 6" xfId="6039"/>
    <cellStyle name="Normal 9 3 2 4 2 3 7" xfId="6040"/>
    <cellStyle name="Normal 9 3 2 4 2 3 8" xfId="10072"/>
    <cellStyle name="Normal 9 3 2 4 2 3 8 2" xfId="17057"/>
    <cellStyle name="Normal 9 3 2 4 2 3 9" xfId="20335"/>
    <cellStyle name="Normal 9 3 2 4 2 4" xfId="6041"/>
    <cellStyle name="Normal 9 3 2 4 2 4 2" xfId="6042"/>
    <cellStyle name="Normal 9 3 2 4 2 4 3" xfId="6043"/>
    <cellStyle name="Normal 9 3 2 4 2 4 4" xfId="10336"/>
    <cellStyle name="Normal 9 3 2 4 2 4 4 2" xfId="17321"/>
    <cellStyle name="Normal 9 3 2 4 2 5" xfId="6044"/>
    <cellStyle name="Normal 9 3 2 4 2 5 2" xfId="6045"/>
    <cellStyle name="Normal 9 3 2 4 2 5 3" xfId="6046"/>
    <cellStyle name="Normal 9 3 2 4 2 5 4" xfId="10973"/>
    <cellStyle name="Normal 9 3 2 4 2 5 4 2" xfId="17951"/>
    <cellStyle name="Normal 9 3 2 4 2 6" xfId="6047"/>
    <cellStyle name="Normal 9 3 2 4 2 6 2" xfId="6048"/>
    <cellStyle name="Normal 9 3 2 4 2 6 3" xfId="6049"/>
    <cellStyle name="Normal 9 3 2 4 2 6 4" xfId="11603"/>
    <cellStyle name="Normal 9 3 2 4 2 6 4 2" xfId="18581"/>
    <cellStyle name="Normal 9 3 2 4 2 7" xfId="6050"/>
    <cellStyle name="Normal 9 3 2 4 2 7 2" xfId="6051"/>
    <cellStyle name="Normal 9 3 2 4 2 7 3" xfId="6052"/>
    <cellStyle name="Normal 9 3 2 4 2 7 4" xfId="12233"/>
    <cellStyle name="Normal 9 3 2 4 2 7 4 2" xfId="19211"/>
    <cellStyle name="Normal 9 3 2 4 2 8" xfId="6053"/>
    <cellStyle name="Normal 9 3 2 4 2 9" xfId="6054"/>
    <cellStyle name="Normal 9 3 2 4 3" xfId="6055"/>
    <cellStyle name="Normal 9 3 2 4 3 10" xfId="20336"/>
    <cellStyle name="Normal 9 3 2 4 3 2" xfId="6056"/>
    <cellStyle name="Normal 9 3 2 4 3 2 2" xfId="6057"/>
    <cellStyle name="Normal 9 3 2 4 3 2 2 2" xfId="6058"/>
    <cellStyle name="Normal 9 3 2 4 3 2 2 3" xfId="6059"/>
    <cellStyle name="Normal 9 3 2 4 3 2 2 4" xfId="10667"/>
    <cellStyle name="Normal 9 3 2 4 3 2 2 4 2" xfId="17652"/>
    <cellStyle name="Normal 9 3 2 4 3 2 3" xfId="6060"/>
    <cellStyle name="Normal 9 3 2 4 3 2 3 2" xfId="6061"/>
    <cellStyle name="Normal 9 3 2 4 3 2 3 3" xfId="6062"/>
    <cellStyle name="Normal 9 3 2 4 3 2 3 4" xfId="11304"/>
    <cellStyle name="Normal 9 3 2 4 3 2 3 4 2" xfId="18282"/>
    <cellStyle name="Normal 9 3 2 4 3 2 4" xfId="6063"/>
    <cellStyle name="Normal 9 3 2 4 3 2 4 2" xfId="6064"/>
    <cellStyle name="Normal 9 3 2 4 3 2 4 3" xfId="6065"/>
    <cellStyle name="Normal 9 3 2 4 3 2 4 4" xfId="11934"/>
    <cellStyle name="Normal 9 3 2 4 3 2 4 4 2" xfId="18912"/>
    <cellStyle name="Normal 9 3 2 4 3 2 5" xfId="6066"/>
    <cellStyle name="Normal 9 3 2 4 3 2 5 2" xfId="6067"/>
    <cellStyle name="Normal 9 3 2 4 3 2 5 3" xfId="6068"/>
    <cellStyle name="Normal 9 3 2 4 3 2 5 4" xfId="12564"/>
    <cellStyle name="Normal 9 3 2 4 3 2 5 4 2" xfId="19542"/>
    <cellStyle name="Normal 9 3 2 4 3 2 6" xfId="6069"/>
    <cellStyle name="Normal 9 3 2 4 3 2 7" xfId="6070"/>
    <cellStyle name="Normal 9 3 2 4 3 2 8" xfId="10138"/>
    <cellStyle name="Normal 9 3 2 4 3 2 8 2" xfId="17123"/>
    <cellStyle name="Normal 9 3 2 4 3 2 9" xfId="20337"/>
    <cellStyle name="Normal 9 3 2 4 3 3" xfId="6071"/>
    <cellStyle name="Normal 9 3 2 4 3 3 2" xfId="6072"/>
    <cellStyle name="Normal 9 3 2 4 3 3 3" xfId="6073"/>
    <cellStyle name="Normal 9 3 2 4 3 3 4" xfId="10402"/>
    <cellStyle name="Normal 9 3 2 4 3 3 4 2" xfId="17387"/>
    <cellStyle name="Normal 9 3 2 4 3 4" xfId="6074"/>
    <cellStyle name="Normal 9 3 2 4 3 4 2" xfId="6075"/>
    <cellStyle name="Normal 9 3 2 4 3 4 3" xfId="6076"/>
    <cellStyle name="Normal 9 3 2 4 3 4 4" xfId="11039"/>
    <cellStyle name="Normal 9 3 2 4 3 4 4 2" xfId="18017"/>
    <cellStyle name="Normal 9 3 2 4 3 5" xfId="6077"/>
    <cellStyle name="Normal 9 3 2 4 3 5 2" xfId="6078"/>
    <cellStyle name="Normal 9 3 2 4 3 5 3" xfId="6079"/>
    <cellStyle name="Normal 9 3 2 4 3 5 4" xfId="11669"/>
    <cellStyle name="Normal 9 3 2 4 3 5 4 2" xfId="18647"/>
    <cellStyle name="Normal 9 3 2 4 3 6" xfId="6080"/>
    <cellStyle name="Normal 9 3 2 4 3 6 2" xfId="6081"/>
    <cellStyle name="Normal 9 3 2 4 3 6 3" xfId="6082"/>
    <cellStyle name="Normal 9 3 2 4 3 6 4" xfId="12299"/>
    <cellStyle name="Normal 9 3 2 4 3 6 4 2" xfId="19277"/>
    <cellStyle name="Normal 9 3 2 4 3 7" xfId="6083"/>
    <cellStyle name="Normal 9 3 2 4 3 8" xfId="6084"/>
    <cellStyle name="Normal 9 3 2 4 3 9" xfId="9872"/>
    <cellStyle name="Normal 9 3 2 4 3 9 2" xfId="16858"/>
    <cellStyle name="Normal 9 3 2 4 4" xfId="6085"/>
    <cellStyle name="Normal 9 3 2 4 4 2" xfId="6086"/>
    <cellStyle name="Normal 9 3 2 4 4 2 2" xfId="6087"/>
    <cellStyle name="Normal 9 3 2 4 4 2 3" xfId="6088"/>
    <cellStyle name="Normal 9 3 2 4 4 2 4" xfId="10535"/>
    <cellStyle name="Normal 9 3 2 4 4 2 4 2" xfId="17520"/>
    <cellStyle name="Normal 9 3 2 4 4 3" xfId="6089"/>
    <cellStyle name="Normal 9 3 2 4 4 3 2" xfId="6090"/>
    <cellStyle name="Normal 9 3 2 4 4 3 3" xfId="6091"/>
    <cellStyle name="Normal 9 3 2 4 4 3 4" xfId="11172"/>
    <cellStyle name="Normal 9 3 2 4 4 3 4 2" xfId="18150"/>
    <cellStyle name="Normal 9 3 2 4 4 4" xfId="6092"/>
    <cellStyle name="Normal 9 3 2 4 4 4 2" xfId="6093"/>
    <cellStyle name="Normal 9 3 2 4 4 4 3" xfId="6094"/>
    <cellStyle name="Normal 9 3 2 4 4 4 4" xfId="11802"/>
    <cellStyle name="Normal 9 3 2 4 4 4 4 2" xfId="18780"/>
    <cellStyle name="Normal 9 3 2 4 4 5" xfId="6095"/>
    <cellStyle name="Normal 9 3 2 4 4 5 2" xfId="6096"/>
    <cellStyle name="Normal 9 3 2 4 4 5 3" xfId="6097"/>
    <cellStyle name="Normal 9 3 2 4 4 5 4" xfId="12432"/>
    <cellStyle name="Normal 9 3 2 4 4 5 4 2" xfId="19410"/>
    <cellStyle name="Normal 9 3 2 4 4 6" xfId="6098"/>
    <cellStyle name="Normal 9 3 2 4 4 7" xfId="6099"/>
    <cellStyle name="Normal 9 3 2 4 4 8" xfId="10006"/>
    <cellStyle name="Normal 9 3 2 4 4 8 2" xfId="16991"/>
    <cellStyle name="Normal 9 3 2 4 4 9" xfId="20338"/>
    <cellStyle name="Normal 9 3 2 4 5" xfId="6100"/>
    <cellStyle name="Normal 9 3 2 4 5 2" xfId="6101"/>
    <cellStyle name="Normal 9 3 2 4 5 2 2" xfId="6102"/>
    <cellStyle name="Normal 9 3 2 4 5 2 3" xfId="6103"/>
    <cellStyle name="Normal 9 3 2 4 5 2 4" xfId="11472"/>
    <cellStyle name="Normal 9 3 2 4 5 2 4 2" xfId="18450"/>
    <cellStyle name="Normal 9 3 2 4 5 3" xfId="6104"/>
    <cellStyle name="Normal 9 3 2 4 5 3 2" xfId="6105"/>
    <cellStyle name="Normal 9 3 2 4 5 3 3" xfId="6106"/>
    <cellStyle name="Normal 9 3 2 4 5 3 4" xfId="12102"/>
    <cellStyle name="Normal 9 3 2 4 5 3 4 2" xfId="19080"/>
    <cellStyle name="Normal 9 3 2 4 5 4" xfId="6107"/>
    <cellStyle name="Normal 9 3 2 4 5 4 2" xfId="6108"/>
    <cellStyle name="Normal 9 3 2 4 5 4 3" xfId="6109"/>
    <cellStyle name="Normal 9 3 2 4 5 4 4" xfId="12735"/>
    <cellStyle name="Normal 9 3 2 4 5 4 4 2" xfId="19710"/>
    <cellStyle name="Normal 9 3 2 4 5 5" xfId="6110"/>
    <cellStyle name="Normal 9 3 2 4 5 6" xfId="6111"/>
    <cellStyle name="Normal 9 3 2 4 5 7" xfId="10838"/>
    <cellStyle name="Normal 9 3 2 4 5 7 2" xfId="17820"/>
    <cellStyle name="Normal 9 3 2 4 5 8" xfId="20339"/>
    <cellStyle name="Normal 9 3 2 4 6" xfId="6112"/>
    <cellStyle name="Normal 9 3 2 4 6 2" xfId="6113"/>
    <cellStyle name="Normal 9 3 2 4 6 2 2" xfId="6114"/>
    <cellStyle name="Normal 9 3 2 4 6 2 3" xfId="6115"/>
    <cellStyle name="Normal 9 3 2 4 6 2 4" xfId="12836"/>
    <cellStyle name="Normal 9 3 2 4 6 2 4 2" xfId="19811"/>
    <cellStyle name="Normal 9 3 2 4 6 3" xfId="6116"/>
    <cellStyle name="Normal 9 3 2 4 6 4" xfId="6117"/>
    <cellStyle name="Normal 9 3 2 4 6 5" xfId="10270"/>
    <cellStyle name="Normal 9 3 2 4 6 5 2" xfId="17255"/>
    <cellStyle name="Normal 9 3 2 4 6 6" xfId="20340"/>
    <cellStyle name="Normal 9 3 2 4 7" xfId="6118"/>
    <cellStyle name="Normal 9 3 2 4 7 2" xfId="6119"/>
    <cellStyle name="Normal 9 3 2 4 7 3" xfId="6120"/>
    <cellStyle name="Normal 9 3 2 4 7 4" xfId="10907"/>
    <cellStyle name="Normal 9 3 2 4 7 4 2" xfId="17885"/>
    <cellStyle name="Normal 9 3 2 4 8" xfId="6121"/>
    <cellStyle name="Normal 9 3 2 4 8 2" xfId="6122"/>
    <cellStyle name="Normal 9 3 2 4 8 3" xfId="6123"/>
    <cellStyle name="Normal 9 3 2 4 8 4" xfId="11537"/>
    <cellStyle name="Normal 9 3 2 4 8 4 2" xfId="18515"/>
    <cellStyle name="Normal 9 3 2 4 9" xfId="6124"/>
    <cellStyle name="Normal 9 3 2 4 9 2" xfId="6125"/>
    <cellStyle name="Normal 9 3 2 4 9 3" xfId="6126"/>
    <cellStyle name="Normal 9 3 2 4 9 4" xfId="12167"/>
    <cellStyle name="Normal 9 3 2 4 9 4 2" xfId="19145"/>
    <cellStyle name="Normal 9 3 2 5" xfId="6127"/>
    <cellStyle name="Normal 9 3 2 5 10" xfId="6128"/>
    <cellStyle name="Normal 9 3 2 5 11" xfId="9773"/>
    <cellStyle name="Normal 9 3 2 5 11 2" xfId="16759"/>
    <cellStyle name="Normal 9 3 2 5 12" xfId="20341"/>
    <cellStyle name="Normal 9 3 2 5 2" xfId="6129"/>
    <cellStyle name="Normal 9 3 2 5 2 10" xfId="20342"/>
    <cellStyle name="Normal 9 3 2 5 2 2" xfId="6130"/>
    <cellStyle name="Normal 9 3 2 5 2 2 2" xfId="6131"/>
    <cellStyle name="Normal 9 3 2 5 2 2 2 2" xfId="6132"/>
    <cellStyle name="Normal 9 3 2 5 2 2 2 3" xfId="6133"/>
    <cellStyle name="Normal 9 3 2 5 2 2 2 4" xfId="10700"/>
    <cellStyle name="Normal 9 3 2 5 2 2 2 4 2" xfId="17685"/>
    <cellStyle name="Normal 9 3 2 5 2 2 3" xfId="6134"/>
    <cellStyle name="Normal 9 3 2 5 2 2 3 2" xfId="6135"/>
    <cellStyle name="Normal 9 3 2 5 2 2 3 3" xfId="6136"/>
    <cellStyle name="Normal 9 3 2 5 2 2 3 4" xfId="11337"/>
    <cellStyle name="Normal 9 3 2 5 2 2 3 4 2" xfId="18315"/>
    <cellStyle name="Normal 9 3 2 5 2 2 4" xfId="6137"/>
    <cellStyle name="Normal 9 3 2 5 2 2 4 2" xfId="6138"/>
    <cellStyle name="Normal 9 3 2 5 2 2 4 3" xfId="6139"/>
    <cellStyle name="Normal 9 3 2 5 2 2 4 4" xfId="11967"/>
    <cellStyle name="Normal 9 3 2 5 2 2 4 4 2" xfId="18945"/>
    <cellStyle name="Normal 9 3 2 5 2 2 5" xfId="6140"/>
    <cellStyle name="Normal 9 3 2 5 2 2 5 2" xfId="6141"/>
    <cellStyle name="Normal 9 3 2 5 2 2 5 3" xfId="6142"/>
    <cellStyle name="Normal 9 3 2 5 2 2 5 4" xfId="12597"/>
    <cellStyle name="Normal 9 3 2 5 2 2 5 4 2" xfId="19575"/>
    <cellStyle name="Normal 9 3 2 5 2 2 6" xfId="6143"/>
    <cellStyle name="Normal 9 3 2 5 2 2 7" xfId="6144"/>
    <cellStyle name="Normal 9 3 2 5 2 2 8" xfId="10171"/>
    <cellStyle name="Normal 9 3 2 5 2 2 8 2" xfId="17156"/>
    <cellStyle name="Normal 9 3 2 5 2 2 9" xfId="20343"/>
    <cellStyle name="Normal 9 3 2 5 2 3" xfId="6145"/>
    <cellStyle name="Normal 9 3 2 5 2 3 2" xfId="6146"/>
    <cellStyle name="Normal 9 3 2 5 2 3 3" xfId="6147"/>
    <cellStyle name="Normal 9 3 2 5 2 3 4" xfId="10435"/>
    <cellStyle name="Normal 9 3 2 5 2 3 4 2" xfId="17420"/>
    <cellStyle name="Normal 9 3 2 5 2 4" xfId="6148"/>
    <cellStyle name="Normal 9 3 2 5 2 4 2" xfId="6149"/>
    <cellStyle name="Normal 9 3 2 5 2 4 3" xfId="6150"/>
    <cellStyle name="Normal 9 3 2 5 2 4 4" xfId="11072"/>
    <cellStyle name="Normal 9 3 2 5 2 4 4 2" xfId="18050"/>
    <cellStyle name="Normal 9 3 2 5 2 5" xfId="6151"/>
    <cellStyle name="Normal 9 3 2 5 2 5 2" xfId="6152"/>
    <cellStyle name="Normal 9 3 2 5 2 5 3" xfId="6153"/>
    <cellStyle name="Normal 9 3 2 5 2 5 4" xfId="11702"/>
    <cellStyle name="Normal 9 3 2 5 2 5 4 2" xfId="18680"/>
    <cellStyle name="Normal 9 3 2 5 2 6" xfId="6154"/>
    <cellStyle name="Normal 9 3 2 5 2 6 2" xfId="6155"/>
    <cellStyle name="Normal 9 3 2 5 2 6 3" xfId="6156"/>
    <cellStyle name="Normal 9 3 2 5 2 6 4" xfId="12332"/>
    <cellStyle name="Normal 9 3 2 5 2 6 4 2" xfId="19310"/>
    <cellStyle name="Normal 9 3 2 5 2 7" xfId="6157"/>
    <cellStyle name="Normal 9 3 2 5 2 8" xfId="6158"/>
    <cellStyle name="Normal 9 3 2 5 2 9" xfId="9905"/>
    <cellStyle name="Normal 9 3 2 5 2 9 2" xfId="16891"/>
    <cellStyle name="Normal 9 3 2 5 3" xfId="6159"/>
    <cellStyle name="Normal 9 3 2 5 3 2" xfId="6160"/>
    <cellStyle name="Normal 9 3 2 5 3 2 2" xfId="6161"/>
    <cellStyle name="Normal 9 3 2 5 3 2 3" xfId="6162"/>
    <cellStyle name="Normal 9 3 2 5 3 2 4" xfId="10568"/>
    <cellStyle name="Normal 9 3 2 5 3 2 4 2" xfId="17553"/>
    <cellStyle name="Normal 9 3 2 5 3 3" xfId="6163"/>
    <cellStyle name="Normal 9 3 2 5 3 3 2" xfId="6164"/>
    <cellStyle name="Normal 9 3 2 5 3 3 3" xfId="6165"/>
    <cellStyle name="Normal 9 3 2 5 3 3 4" xfId="11205"/>
    <cellStyle name="Normal 9 3 2 5 3 3 4 2" xfId="18183"/>
    <cellStyle name="Normal 9 3 2 5 3 4" xfId="6166"/>
    <cellStyle name="Normal 9 3 2 5 3 4 2" xfId="6167"/>
    <cellStyle name="Normal 9 3 2 5 3 4 3" xfId="6168"/>
    <cellStyle name="Normal 9 3 2 5 3 4 4" xfId="11835"/>
    <cellStyle name="Normal 9 3 2 5 3 4 4 2" xfId="18813"/>
    <cellStyle name="Normal 9 3 2 5 3 5" xfId="6169"/>
    <cellStyle name="Normal 9 3 2 5 3 5 2" xfId="6170"/>
    <cellStyle name="Normal 9 3 2 5 3 5 3" xfId="6171"/>
    <cellStyle name="Normal 9 3 2 5 3 5 4" xfId="12465"/>
    <cellStyle name="Normal 9 3 2 5 3 5 4 2" xfId="19443"/>
    <cellStyle name="Normal 9 3 2 5 3 6" xfId="6172"/>
    <cellStyle name="Normal 9 3 2 5 3 7" xfId="6173"/>
    <cellStyle name="Normal 9 3 2 5 3 8" xfId="10039"/>
    <cellStyle name="Normal 9 3 2 5 3 8 2" xfId="17024"/>
    <cellStyle name="Normal 9 3 2 5 3 9" xfId="20344"/>
    <cellStyle name="Normal 9 3 2 5 4" xfId="6174"/>
    <cellStyle name="Normal 9 3 2 5 4 2" xfId="6175"/>
    <cellStyle name="Normal 9 3 2 5 4 2 2" xfId="6176"/>
    <cellStyle name="Normal 9 3 2 5 4 2 3" xfId="6177"/>
    <cellStyle name="Normal 9 3 2 5 4 2 4" xfId="11473"/>
    <cellStyle name="Normal 9 3 2 5 4 2 4 2" xfId="18451"/>
    <cellStyle name="Normal 9 3 2 5 4 3" xfId="6178"/>
    <cellStyle name="Normal 9 3 2 5 4 3 2" xfId="6179"/>
    <cellStyle name="Normal 9 3 2 5 4 3 3" xfId="6180"/>
    <cellStyle name="Normal 9 3 2 5 4 3 4" xfId="12103"/>
    <cellStyle name="Normal 9 3 2 5 4 3 4 2" xfId="19081"/>
    <cellStyle name="Normal 9 3 2 5 4 4" xfId="6181"/>
    <cellStyle name="Normal 9 3 2 5 4 4 2" xfId="6182"/>
    <cellStyle name="Normal 9 3 2 5 4 4 3" xfId="6183"/>
    <cellStyle name="Normal 9 3 2 5 4 4 4" xfId="12736"/>
    <cellStyle name="Normal 9 3 2 5 4 4 4 2" xfId="19711"/>
    <cellStyle name="Normal 9 3 2 5 4 5" xfId="6184"/>
    <cellStyle name="Normal 9 3 2 5 4 6" xfId="6185"/>
    <cellStyle name="Normal 9 3 2 5 4 7" xfId="10839"/>
    <cellStyle name="Normal 9 3 2 5 4 7 2" xfId="17821"/>
    <cellStyle name="Normal 9 3 2 5 4 8" xfId="20345"/>
    <cellStyle name="Normal 9 3 2 5 5" xfId="6186"/>
    <cellStyle name="Normal 9 3 2 5 5 2" xfId="6187"/>
    <cellStyle name="Normal 9 3 2 5 5 2 2" xfId="6188"/>
    <cellStyle name="Normal 9 3 2 5 5 2 3" xfId="6189"/>
    <cellStyle name="Normal 9 3 2 5 5 2 4" xfId="12837"/>
    <cellStyle name="Normal 9 3 2 5 5 2 4 2" xfId="19812"/>
    <cellStyle name="Normal 9 3 2 5 5 3" xfId="6190"/>
    <cellStyle name="Normal 9 3 2 5 5 4" xfId="6191"/>
    <cellStyle name="Normal 9 3 2 5 5 5" xfId="10303"/>
    <cellStyle name="Normal 9 3 2 5 5 5 2" xfId="17288"/>
    <cellStyle name="Normal 9 3 2 5 5 6" xfId="20346"/>
    <cellStyle name="Normal 9 3 2 5 6" xfId="6192"/>
    <cellStyle name="Normal 9 3 2 5 6 2" xfId="6193"/>
    <cellStyle name="Normal 9 3 2 5 6 3" xfId="6194"/>
    <cellStyle name="Normal 9 3 2 5 6 4" xfId="10940"/>
    <cellStyle name="Normal 9 3 2 5 6 4 2" xfId="17918"/>
    <cellStyle name="Normal 9 3 2 5 7" xfId="6195"/>
    <cellStyle name="Normal 9 3 2 5 7 2" xfId="6196"/>
    <cellStyle name="Normal 9 3 2 5 7 3" xfId="6197"/>
    <cellStyle name="Normal 9 3 2 5 7 4" xfId="11570"/>
    <cellStyle name="Normal 9 3 2 5 7 4 2" xfId="18548"/>
    <cellStyle name="Normal 9 3 2 5 8" xfId="6198"/>
    <cellStyle name="Normal 9 3 2 5 8 2" xfId="6199"/>
    <cellStyle name="Normal 9 3 2 5 8 3" xfId="6200"/>
    <cellStyle name="Normal 9 3 2 5 8 4" xfId="12200"/>
    <cellStyle name="Normal 9 3 2 5 8 4 2" xfId="19178"/>
    <cellStyle name="Normal 9 3 2 5 9" xfId="6201"/>
    <cellStyle name="Normal 9 3 2 6" xfId="6202"/>
    <cellStyle name="Normal 9 3 2 6 10" xfId="20347"/>
    <cellStyle name="Normal 9 3 2 6 2" xfId="6203"/>
    <cellStyle name="Normal 9 3 2 6 2 2" xfId="6204"/>
    <cellStyle name="Normal 9 3 2 6 2 2 2" xfId="6205"/>
    <cellStyle name="Normal 9 3 2 6 2 2 3" xfId="6206"/>
    <cellStyle name="Normal 9 3 2 6 2 2 4" xfId="10634"/>
    <cellStyle name="Normal 9 3 2 6 2 2 4 2" xfId="17619"/>
    <cellStyle name="Normal 9 3 2 6 2 3" xfId="6207"/>
    <cellStyle name="Normal 9 3 2 6 2 3 2" xfId="6208"/>
    <cellStyle name="Normal 9 3 2 6 2 3 3" xfId="6209"/>
    <cellStyle name="Normal 9 3 2 6 2 3 4" xfId="11271"/>
    <cellStyle name="Normal 9 3 2 6 2 3 4 2" xfId="18249"/>
    <cellStyle name="Normal 9 3 2 6 2 4" xfId="6210"/>
    <cellStyle name="Normal 9 3 2 6 2 4 2" xfId="6211"/>
    <cellStyle name="Normal 9 3 2 6 2 4 3" xfId="6212"/>
    <cellStyle name="Normal 9 3 2 6 2 4 4" xfId="11901"/>
    <cellStyle name="Normal 9 3 2 6 2 4 4 2" xfId="18879"/>
    <cellStyle name="Normal 9 3 2 6 2 5" xfId="6213"/>
    <cellStyle name="Normal 9 3 2 6 2 5 2" xfId="6214"/>
    <cellStyle name="Normal 9 3 2 6 2 5 3" xfId="6215"/>
    <cellStyle name="Normal 9 3 2 6 2 5 4" xfId="12531"/>
    <cellStyle name="Normal 9 3 2 6 2 5 4 2" xfId="19509"/>
    <cellStyle name="Normal 9 3 2 6 2 6" xfId="6216"/>
    <cellStyle name="Normal 9 3 2 6 2 7" xfId="6217"/>
    <cellStyle name="Normal 9 3 2 6 2 8" xfId="10105"/>
    <cellStyle name="Normal 9 3 2 6 2 8 2" xfId="17090"/>
    <cellStyle name="Normal 9 3 2 6 2 9" xfId="20348"/>
    <cellStyle name="Normal 9 3 2 6 3" xfId="6218"/>
    <cellStyle name="Normal 9 3 2 6 3 2" xfId="6219"/>
    <cellStyle name="Normal 9 3 2 6 3 3" xfId="6220"/>
    <cellStyle name="Normal 9 3 2 6 3 4" xfId="10369"/>
    <cellStyle name="Normal 9 3 2 6 3 4 2" xfId="17354"/>
    <cellStyle name="Normal 9 3 2 6 4" xfId="6221"/>
    <cellStyle name="Normal 9 3 2 6 4 2" xfId="6222"/>
    <cellStyle name="Normal 9 3 2 6 4 3" xfId="6223"/>
    <cellStyle name="Normal 9 3 2 6 4 4" xfId="11006"/>
    <cellStyle name="Normal 9 3 2 6 4 4 2" xfId="17984"/>
    <cellStyle name="Normal 9 3 2 6 5" xfId="6224"/>
    <cellStyle name="Normal 9 3 2 6 5 2" xfId="6225"/>
    <cellStyle name="Normal 9 3 2 6 5 3" xfId="6226"/>
    <cellStyle name="Normal 9 3 2 6 5 4" xfId="11636"/>
    <cellStyle name="Normal 9 3 2 6 5 4 2" xfId="18614"/>
    <cellStyle name="Normal 9 3 2 6 6" xfId="6227"/>
    <cellStyle name="Normal 9 3 2 6 6 2" xfId="6228"/>
    <cellStyle name="Normal 9 3 2 6 6 3" xfId="6229"/>
    <cellStyle name="Normal 9 3 2 6 6 4" xfId="12266"/>
    <cellStyle name="Normal 9 3 2 6 6 4 2" xfId="19244"/>
    <cellStyle name="Normal 9 3 2 6 7" xfId="6230"/>
    <cellStyle name="Normal 9 3 2 6 8" xfId="6231"/>
    <cellStyle name="Normal 9 3 2 6 9" xfId="9839"/>
    <cellStyle name="Normal 9 3 2 6 9 2" xfId="16825"/>
    <cellStyle name="Normal 9 3 2 7" xfId="6232"/>
    <cellStyle name="Normal 9 3 2 7 2" xfId="6233"/>
    <cellStyle name="Normal 9 3 2 7 2 2" xfId="6234"/>
    <cellStyle name="Normal 9 3 2 7 2 3" xfId="6235"/>
    <cellStyle name="Normal 9 3 2 7 2 4" xfId="10502"/>
    <cellStyle name="Normal 9 3 2 7 2 4 2" xfId="17487"/>
    <cellStyle name="Normal 9 3 2 7 3" xfId="6236"/>
    <cellStyle name="Normal 9 3 2 7 3 2" xfId="6237"/>
    <cellStyle name="Normal 9 3 2 7 3 3" xfId="6238"/>
    <cellStyle name="Normal 9 3 2 7 3 4" xfId="11139"/>
    <cellStyle name="Normal 9 3 2 7 3 4 2" xfId="18117"/>
    <cellStyle name="Normal 9 3 2 7 4" xfId="6239"/>
    <cellStyle name="Normal 9 3 2 7 4 2" xfId="6240"/>
    <cellStyle name="Normal 9 3 2 7 4 3" xfId="6241"/>
    <cellStyle name="Normal 9 3 2 7 4 4" xfId="11769"/>
    <cellStyle name="Normal 9 3 2 7 4 4 2" xfId="18747"/>
    <cellStyle name="Normal 9 3 2 7 5" xfId="6242"/>
    <cellStyle name="Normal 9 3 2 7 5 2" xfId="6243"/>
    <cellStyle name="Normal 9 3 2 7 5 3" xfId="6244"/>
    <cellStyle name="Normal 9 3 2 7 5 4" xfId="12399"/>
    <cellStyle name="Normal 9 3 2 7 5 4 2" xfId="19377"/>
    <cellStyle name="Normal 9 3 2 7 6" xfId="6245"/>
    <cellStyle name="Normal 9 3 2 7 7" xfId="6246"/>
    <cellStyle name="Normal 9 3 2 7 8" xfId="9973"/>
    <cellStyle name="Normal 9 3 2 7 8 2" xfId="16958"/>
    <cellStyle name="Normal 9 3 2 7 9" xfId="20349"/>
    <cellStyle name="Normal 9 3 2 8" xfId="6247"/>
    <cellStyle name="Normal 9 3 2 8 2" xfId="6248"/>
    <cellStyle name="Normal 9 3 2 8 2 2" xfId="6249"/>
    <cellStyle name="Normal 9 3 2 8 2 3" xfId="6250"/>
    <cellStyle name="Normal 9 3 2 8 2 4" xfId="11403"/>
    <cellStyle name="Normal 9 3 2 8 2 4 2" xfId="18381"/>
    <cellStyle name="Normal 9 3 2 8 3" xfId="6251"/>
    <cellStyle name="Normal 9 3 2 8 3 2" xfId="6252"/>
    <cellStyle name="Normal 9 3 2 8 3 3" xfId="6253"/>
    <cellStyle name="Normal 9 3 2 8 3 4" xfId="12033"/>
    <cellStyle name="Normal 9 3 2 8 3 4 2" xfId="19011"/>
    <cellStyle name="Normal 9 3 2 8 4" xfId="6254"/>
    <cellStyle name="Normal 9 3 2 8 4 2" xfId="6255"/>
    <cellStyle name="Normal 9 3 2 8 4 3" xfId="6256"/>
    <cellStyle name="Normal 9 3 2 8 4 4" xfId="12663"/>
    <cellStyle name="Normal 9 3 2 8 4 4 2" xfId="19641"/>
    <cellStyle name="Normal 9 3 2 8 5" xfId="6257"/>
    <cellStyle name="Normal 9 3 2 8 6" xfId="6258"/>
    <cellStyle name="Normal 9 3 2 8 7" xfId="10766"/>
    <cellStyle name="Normal 9 3 2 8 7 2" xfId="17751"/>
    <cellStyle name="Normal 9 3 2 8 8" xfId="20350"/>
    <cellStyle name="Normal 9 3 2 9" xfId="6259"/>
    <cellStyle name="Normal 9 3 2 9 2" xfId="6260"/>
    <cellStyle name="Normal 9 3 2 9 2 2" xfId="6261"/>
    <cellStyle name="Normal 9 3 2 9 2 3" xfId="6262"/>
    <cellStyle name="Normal 9 3 2 9 2 4" xfId="12767"/>
    <cellStyle name="Normal 9 3 2 9 2 4 2" xfId="19742"/>
    <cellStyle name="Normal 9 3 2 9 3" xfId="6263"/>
    <cellStyle name="Normal 9 3 2 9 4" xfId="6264"/>
    <cellStyle name="Normal 9 3 2 9 5" xfId="10237"/>
    <cellStyle name="Normal 9 3 2 9 5 2" xfId="17222"/>
    <cellStyle name="Normal 9 3 2 9 6" xfId="20351"/>
    <cellStyle name="Normal 9 3 3" xfId="6265"/>
    <cellStyle name="Normal 9 3 3 10" xfId="6266"/>
    <cellStyle name="Normal 9 3 3 10 2" xfId="6267"/>
    <cellStyle name="Normal 9 3 3 10 3" xfId="6268"/>
    <cellStyle name="Normal 9 3 3 10 4" xfId="11508"/>
    <cellStyle name="Normal 9 3 3 10 4 2" xfId="18486"/>
    <cellStyle name="Normal 9 3 3 11" xfId="6269"/>
    <cellStyle name="Normal 9 3 3 11 2" xfId="6270"/>
    <cellStyle name="Normal 9 3 3 11 3" xfId="6271"/>
    <cellStyle name="Normal 9 3 3 11 4" xfId="12138"/>
    <cellStyle name="Normal 9 3 3 11 4 2" xfId="19116"/>
    <cellStyle name="Normal 9 3 3 12" xfId="6272"/>
    <cellStyle name="Normal 9 3 3 13" xfId="6273"/>
    <cellStyle name="Normal 9 3 3 14" xfId="9708"/>
    <cellStyle name="Normal 9 3 3 14 2" xfId="16697"/>
    <cellStyle name="Normal 9 3 3 15" xfId="20352"/>
    <cellStyle name="Normal 9 3 3 2" xfId="6274"/>
    <cellStyle name="Normal 9 3 3 2 10" xfId="6275"/>
    <cellStyle name="Normal 9 3 3 2 10 2" xfId="6276"/>
    <cellStyle name="Normal 9 3 3 2 10 3" xfId="6277"/>
    <cellStyle name="Normal 9 3 3 2 10 4" xfId="12155"/>
    <cellStyle name="Normal 9 3 3 2 10 4 2" xfId="19133"/>
    <cellStyle name="Normal 9 3 3 2 11" xfId="6278"/>
    <cellStyle name="Normal 9 3 3 2 12" xfId="6279"/>
    <cellStyle name="Normal 9 3 3 2 13" xfId="9727"/>
    <cellStyle name="Normal 9 3 3 2 13 2" xfId="16714"/>
    <cellStyle name="Normal 9 3 3 2 14" xfId="20353"/>
    <cellStyle name="Normal 9 3 3 2 2" xfId="6280"/>
    <cellStyle name="Normal 9 3 3 2 2 10" xfId="6281"/>
    <cellStyle name="Normal 9 3 3 2 2 11" xfId="6282"/>
    <cellStyle name="Normal 9 3 3 2 2 12" xfId="9761"/>
    <cellStyle name="Normal 9 3 3 2 2 12 2" xfId="16747"/>
    <cellStyle name="Normal 9 3 3 2 2 13" xfId="20354"/>
    <cellStyle name="Normal 9 3 3 2 2 2" xfId="6283"/>
    <cellStyle name="Normal 9 3 3 2 2 2 10" xfId="9827"/>
    <cellStyle name="Normal 9 3 3 2 2 2 10 2" xfId="16813"/>
    <cellStyle name="Normal 9 3 3 2 2 2 11" xfId="20355"/>
    <cellStyle name="Normal 9 3 3 2 2 2 2" xfId="6284"/>
    <cellStyle name="Normal 9 3 3 2 2 2 2 10" xfId="20356"/>
    <cellStyle name="Normal 9 3 3 2 2 2 2 2" xfId="6285"/>
    <cellStyle name="Normal 9 3 3 2 2 2 2 2 2" xfId="6286"/>
    <cellStyle name="Normal 9 3 3 2 2 2 2 2 2 2" xfId="6287"/>
    <cellStyle name="Normal 9 3 3 2 2 2 2 2 2 3" xfId="6288"/>
    <cellStyle name="Normal 9 3 3 2 2 2 2 2 2 4" xfId="10754"/>
    <cellStyle name="Normal 9 3 3 2 2 2 2 2 2 4 2" xfId="17739"/>
    <cellStyle name="Normal 9 3 3 2 2 2 2 2 3" xfId="6289"/>
    <cellStyle name="Normal 9 3 3 2 2 2 2 2 3 2" xfId="6290"/>
    <cellStyle name="Normal 9 3 3 2 2 2 2 2 3 3" xfId="6291"/>
    <cellStyle name="Normal 9 3 3 2 2 2 2 2 3 4" xfId="11391"/>
    <cellStyle name="Normal 9 3 3 2 2 2 2 2 3 4 2" xfId="18369"/>
    <cellStyle name="Normal 9 3 3 2 2 2 2 2 4" xfId="6292"/>
    <cellStyle name="Normal 9 3 3 2 2 2 2 2 4 2" xfId="6293"/>
    <cellStyle name="Normal 9 3 3 2 2 2 2 2 4 3" xfId="6294"/>
    <cellStyle name="Normal 9 3 3 2 2 2 2 2 4 4" xfId="12021"/>
    <cellStyle name="Normal 9 3 3 2 2 2 2 2 4 4 2" xfId="18999"/>
    <cellStyle name="Normal 9 3 3 2 2 2 2 2 5" xfId="6295"/>
    <cellStyle name="Normal 9 3 3 2 2 2 2 2 5 2" xfId="6296"/>
    <cellStyle name="Normal 9 3 3 2 2 2 2 2 5 3" xfId="6297"/>
    <cellStyle name="Normal 9 3 3 2 2 2 2 2 5 4" xfId="12651"/>
    <cellStyle name="Normal 9 3 3 2 2 2 2 2 5 4 2" xfId="19629"/>
    <cellStyle name="Normal 9 3 3 2 2 2 2 2 6" xfId="6298"/>
    <cellStyle name="Normal 9 3 3 2 2 2 2 2 7" xfId="6299"/>
    <cellStyle name="Normal 9 3 3 2 2 2 2 2 8" xfId="10225"/>
    <cellStyle name="Normal 9 3 3 2 2 2 2 2 8 2" xfId="17210"/>
    <cellStyle name="Normal 9 3 3 2 2 2 2 2 9" xfId="20357"/>
    <cellStyle name="Normal 9 3 3 2 2 2 2 3" xfId="6300"/>
    <cellStyle name="Normal 9 3 3 2 2 2 2 3 2" xfId="6301"/>
    <cellStyle name="Normal 9 3 3 2 2 2 2 3 3" xfId="6302"/>
    <cellStyle name="Normal 9 3 3 2 2 2 2 3 4" xfId="10489"/>
    <cellStyle name="Normal 9 3 3 2 2 2 2 3 4 2" xfId="17474"/>
    <cellStyle name="Normal 9 3 3 2 2 2 2 4" xfId="6303"/>
    <cellStyle name="Normal 9 3 3 2 2 2 2 4 2" xfId="6304"/>
    <cellStyle name="Normal 9 3 3 2 2 2 2 4 3" xfId="6305"/>
    <cellStyle name="Normal 9 3 3 2 2 2 2 4 4" xfId="11126"/>
    <cellStyle name="Normal 9 3 3 2 2 2 2 4 4 2" xfId="18104"/>
    <cellStyle name="Normal 9 3 3 2 2 2 2 5" xfId="6306"/>
    <cellStyle name="Normal 9 3 3 2 2 2 2 5 2" xfId="6307"/>
    <cellStyle name="Normal 9 3 3 2 2 2 2 5 3" xfId="6308"/>
    <cellStyle name="Normal 9 3 3 2 2 2 2 5 4" xfId="11756"/>
    <cellStyle name="Normal 9 3 3 2 2 2 2 5 4 2" xfId="18734"/>
    <cellStyle name="Normal 9 3 3 2 2 2 2 6" xfId="6309"/>
    <cellStyle name="Normal 9 3 3 2 2 2 2 6 2" xfId="6310"/>
    <cellStyle name="Normal 9 3 3 2 2 2 2 6 3" xfId="6311"/>
    <cellStyle name="Normal 9 3 3 2 2 2 2 6 4" xfId="12386"/>
    <cellStyle name="Normal 9 3 3 2 2 2 2 6 4 2" xfId="19364"/>
    <cellStyle name="Normal 9 3 3 2 2 2 2 7" xfId="6312"/>
    <cellStyle name="Normal 9 3 3 2 2 2 2 8" xfId="6313"/>
    <cellStyle name="Normal 9 3 3 2 2 2 2 9" xfId="9959"/>
    <cellStyle name="Normal 9 3 3 2 2 2 2 9 2" xfId="16945"/>
    <cellStyle name="Normal 9 3 3 2 2 2 3" xfId="6314"/>
    <cellStyle name="Normal 9 3 3 2 2 2 3 2" xfId="6315"/>
    <cellStyle name="Normal 9 3 3 2 2 2 3 2 2" xfId="6316"/>
    <cellStyle name="Normal 9 3 3 2 2 2 3 2 3" xfId="6317"/>
    <cellStyle name="Normal 9 3 3 2 2 2 3 2 4" xfId="10622"/>
    <cellStyle name="Normal 9 3 3 2 2 2 3 2 4 2" xfId="17607"/>
    <cellStyle name="Normal 9 3 3 2 2 2 3 3" xfId="6318"/>
    <cellStyle name="Normal 9 3 3 2 2 2 3 3 2" xfId="6319"/>
    <cellStyle name="Normal 9 3 3 2 2 2 3 3 3" xfId="6320"/>
    <cellStyle name="Normal 9 3 3 2 2 2 3 3 4" xfId="11259"/>
    <cellStyle name="Normal 9 3 3 2 2 2 3 3 4 2" xfId="18237"/>
    <cellStyle name="Normal 9 3 3 2 2 2 3 4" xfId="6321"/>
    <cellStyle name="Normal 9 3 3 2 2 2 3 4 2" xfId="6322"/>
    <cellStyle name="Normal 9 3 3 2 2 2 3 4 3" xfId="6323"/>
    <cellStyle name="Normal 9 3 3 2 2 2 3 4 4" xfId="11889"/>
    <cellStyle name="Normal 9 3 3 2 2 2 3 4 4 2" xfId="18867"/>
    <cellStyle name="Normal 9 3 3 2 2 2 3 5" xfId="6324"/>
    <cellStyle name="Normal 9 3 3 2 2 2 3 5 2" xfId="6325"/>
    <cellStyle name="Normal 9 3 3 2 2 2 3 5 3" xfId="6326"/>
    <cellStyle name="Normal 9 3 3 2 2 2 3 5 4" xfId="12519"/>
    <cellStyle name="Normal 9 3 3 2 2 2 3 5 4 2" xfId="19497"/>
    <cellStyle name="Normal 9 3 3 2 2 2 3 6" xfId="6327"/>
    <cellStyle name="Normal 9 3 3 2 2 2 3 7" xfId="6328"/>
    <cellStyle name="Normal 9 3 3 2 2 2 3 8" xfId="10093"/>
    <cellStyle name="Normal 9 3 3 2 2 2 3 8 2" xfId="17078"/>
    <cellStyle name="Normal 9 3 3 2 2 2 3 9" xfId="20358"/>
    <cellStyle name="Normal 9 3 3 2 2 2 4" xfId="6329"/>
    <cellStyle name="Normal 9 3 3 2 2 2 4 2" xfId="6330"/>
    <cellStyle name="Normal 9 3 3 2 2 2 4 3" xfId="6331"/>
    <cellStyle name="Normal 9 3 3 2 2 2 4 4" xfId="10357"/>
    <cellStyle name="Normal 9 3 3 2 2 2 4 4 2" xfId="17342"/>
    <cellStyle name="Normal 9 3 3 2 2 2 5" xfId="6332"/>
    <cellStyle name="Normal 9 3 3 2 2 2 5 2" xfId="6333"/>
    <cellStyle name="Normal 9 3 3 2 2 2 5 3" xfId="6334"/>
    <cellStyle name="Normal 9 3 3 2 2 2 5 4" xfId="10994"/>
    <cellStyle name="Normal 9 3 3 2 2 2 5 4 2" xfId="17972"/>
    <cellStyle name="Normal 9 3 3 2 2 2 6" xfId="6335"/>
    <cellStyle name="Normal 9 3 3 2 2 2 6 2" xfId="6336"/>
    <cellStyle name="Normal 9 3 3 2 2 2 6 3" xfId="6337"/>
    <cellStyle name="Normal 9 3 3 2 2 2 6 4" xfId="11624"/>
    <cellStyle name="Normal 9 3 3 2 2 2 6 4 2" xfId="18602"/>
    <cellStyle name="Normal 9 3 3 2 2 2 7" xfId="6338"/>
    <cellStyle name="Normal 9 3 3 2 2 2 7 2" xfId="6339"/>
    <cellStyle name="Normal 9 3 3 2 2 2 7 3" xfId="6340"/>
    <cellStyle name="Normal 9 3 3 2 2 2 7 4" xfId="12254"/>
    <cellStyle name="Normal 9 3 3 2 2 2 7 4 2" xfId="19232"/>
    <cellStyle name="Normal 9 3 3 2 2 2 8" xfId="6341"/>
    <cellStyle name="Normal 9 3 3 2 2 2 9" xfId="6342"/>
    <cellStyle name="Normal 9 3 3 2 2 3" xfId="6343"/>
    <cellStyle name="Normal 9 3 3 2 2 3 10" xfId="20359"/>
    <cellStyle name="Normal 9 3 3 2 2 3 2" xfId="6344"/>
    <cellStyle name="Normal 9 3 3 2 2 3 2 2" xfId="6345"/>
    <cellStyle name="Normal 9 3 3 2 2 3 2 2 2" xfId="6346"/>
    <cellStyle name="Normal 9 3 3 2 2 3 2 2 3" xfId="6347"/>
    <cellStyle name="Normal 9 3 3 2 2 3 2 2 4" xfId="10688"/>
    <cellStyle name="Normal 9 3 3 2 2 3 2 2 4 2" xfId="17673"/>
    <cellStyle name="Normal 9 3 3 2 2 3 2 3" xfId="6348"/>
    <cellStyle name="Normal 9 3 3 2 2 3 2 3 2" xfId="6349"/>
    <cellStyle name="Normal 9 3 3 2 2 3 2 3 3" xfId="6350"/>
    <cellStyle name="Normal 9 3 3 2 2 3 2 3 4" xfId="11325"/>
    <cellStyle name="Normal 9 3 3 2 2 3 2 3 4 2" xfId="18303"/>
    <cellStyle name="Normal 9 3 3 2 2 3 2 4" xfId="6351"/>
    <cellStyle name="Normal 9 3 3 2 2 3 2 4 2" xfId="6352"/>
    <cellStyle name="Normal 9 3 3 2 2 3 2 4 3" xfId="6353"/>
    <cellStyle name="Normal 9 3 3 2 2 3 2 4 4" xfId="11955"/>
    <cellStyle name="Normal 9 3 3 2 2 3 2 4 4 2" xfId="18933"/>
    <cellStyle name="Normal 9 3 3 2 2 3 2 5" xfId="6354"/>
    <cellStyle name="Normal 9 3 3 2 2 3 2 5 2" xfId="6355"/>
    <cellStyle name="Normal 9 3 3 2 2 3 2 5 3" xfId="6356"/>
    <cellStyle name="Normal 9 3 3 2 2 3 2 5 4" xfId="12585"/>
    <cellStyle name="Normal 9 3 3 2 2 3 2 5 4 2" xfId="19563"/>
    <cellStyle name="Normal 9 3 3 2 2 3 2 6" xfId="6357"/>
    <cellStyle name="Normal 9 3 3 2 2 3 2 7" xfId="6358"/>
    <cellStyle name="Normal 9 3 3 2 2 3 2 8" xfId="10159"/>
    <cellStyle name="Normal 9 3 3 2 2 3 2 8 2" xfId="17144"/>
    <cellStyle name="Normal 9 3 3 2 2 3 2 9" xfId="20360"/>
    <cellStyle name="Normal 9 3 3 2 2 3 3" xfId="6359"/>
    <cellStyle name="Normal 9 3 3 2 2 3 3 2" xfId="6360"/>
    <cellStyle name="Normal 9 3 3 2 2 3 3 3" xfId="6361"/>
    <cellStyle name="Normal 9 3 3 2 2 3 3 4" xfId="10423"/>
    <cellStyle name="Normal 9 3 3 2 2 3 3 4 2" xfId="17408"/>
    <cellStyle name="Normal 9 3 3 2 2 3 4" xfId="6362"/>
    <cellStyle name="Normal 9 3 3 2 2 3 4 2" xfId="6363"/>
    <cellStyle name="Normal 9 3 3 2 2 3 4 3" xfId="6364"/>
    <cellStyle name="Normal 9 3 3 2 2 3 4 4" xfId="11060"/>
    <cellStyle name="Normal 9 3 3 2 2 3 4 4 2" xfId="18038"/>
    <cellStyle name="Normal 9 3 3 2 2 3 5" xfId="6365"/>
    <cellStyle name="Normal 9 3 3 2 2 3 5 2" xfId="6366"/>
    <cellStyle name="Normal 9 3 3 2 2 3 5 3" xfId="6367"/>
    <cellStyle name="Normal 9 3 3 2 2 3 5 4" xfId="11690"/>
    <cellStyle name="Normal 9 3 3 2 2 3 5 4 2" xfId="18668"/>
    <cellStyle name="Normal 9 3 3 2 2 3 6" xfId="6368"/>
    <cellStyle name="Normal 9 3 3 2 2 3 6 2" xfId="6369"/>
    <cellStyle name="Normal 9 3 3 2 2 3 6 3" xfId="6370"/>
    <cellStyle name="Normal 9 3 3 2 2 3 6 4" xfId="12320"/>
    <cellStyle name="Normal 9 3 3 2 2 3 6 4 2" xfId="19298"/>
    <cellStyle name="Normal 9 3 3 2 2 3 7" xfId="6371"/>
    <cellStyle name="Normal 9 3 3 2 2 3 8" xfId="6372"/>
    <cellStyle name="Normal 9 3 3 2 2 3 9" xfId="9893"/>
    <cellStyle name="Normal 9 3 3 2 2 3 9 2" xfId="16879"/>
    <cellStyle name="Normal 9 3 3 2 2 4" xfId="6373"/>
    <cellStyle name="Normal 9 3 3 2 2 4 2" xfId="6374"/>
    <cellStyle name="Normal 9 3 3 2 2 4 2 2" xfId="6375"/>
    <cellStyle name="Normal 9 3 3 2 2 4 2 3" xfId="6376"/>
    <cellStyle name="Normal 9 3 3 2 2 4 2 4" xfId="10556"/>
    <cellStyle name="Normal 9 3 3 2 2 4 2 4 2" xfId="17541"/>
    <cellStyle name="Normal 9 3 3 2 2 4 3" xfId="6377"/>
    <cellStyle name="Normal 9 3 3 2 2 4 3 2" xfId="6378"/>
    <cellStyle name="Normal 9 3 3 2 2 4 3 3" xfId="6379"/>
    <cellStyle name="Normal 9 3 3 2 2 4 3 4" xfId="11193"/>
    <cellStyle name="Normal 9 3 3 2 2 4 3 4 2" xfId="18171"/>
    <cellStyle name="Normal 9 3 3 2 2 4 4" xfId="6380"/>
    <cellStyle name="Normal 9 3 3 2 2 4 4 2" xfId="6381"/>
    <cellStyle name="Normal 9 3 3 2 2 4 4 3" xfId="6382"/>
    <cellStyle name="Normal 9 3 3 2 2 4 4 4" xfId="11823"/>
    <cellStyle name="Normal 9 3 3 2 2 4 4 4 2" xfId="18801"/>
    <cellStyle name="Normal 9 3 3 2 2 4 5" xfId="6383"/>
    <cellStyle name="Normal 9 3 3 2 2 4 5 2" xfId="6384"/>
    <cellStyle name="Normal 9 3 3 2 2 4 5 3" xfId="6385"/>
    <cellStyle name="Normal 9 3 3 2 2 4 5 4" xfId="12453"/>
    <cellStyle name="Normal 9 3 3 2 2 4 5 4 2" xfId="19431"/>
    <cellStyle name="Normal 9 3 3 2 2 4 6" xfId="6386"/>
    <cellStyle name="Normal 9 3 3 2 2 4 7" xfId="6387"/>
    <cellStyle name="Normal 9 3 3 2 2 4 8" xfId="10027"/>
    <cellStyle name="Normal 9 3 3 2 2 4 8 2" xfId="17012"/>
    <cellStyle name="Normal 9 3 3 2 2 4 9" xfId="20361"/>
    <cellStyle name="Normal 9 3 3 2 2 5" xfId="6388"/>
    <cellStyle name="Normal 9 3 3 2 2 5 2" xfId="6389"/>
    <cellStyle name="Normal 9 3 3 2 2 5 2 2" xfId="6390"/>
    <cellStyle name="Normal 9 3 3 2 2 5 2 3" xfId="6391"/>
    <cellStyle name="Normal 9 3 3 2 2 5 2 4" xfId="11474"/>
    <cellStyle name="Normal 9 3 3 2 2 5 2 4 2" xfId="18452"/>
    <cellStyle name="Normal 9 3 3 2 2 5 3" xfId="6392"/>
    <cellStyle name="Normal 9 3 3 2 2 5 3 2" xfId="6393"/>
    <cellStyle name="Normal 9 3 3 2 2 5 3 3" xfId="6394"/>
    <cellStyle name="Normal 9 3 3 2 2 5 3 4" xfId="12104"/>
    <cellStyle name="Normal 9 3 3 2 2 5 3 4 2" xfId="19082"/>
    <cellStyle name="Normal 9 3 3 2 2 5 4" xfId="6395"/>
    <cellStyle name="Normal 9 3 3 2 2 5 4 2" xfId="6396"/>
    <cellStyle name="Normal 9 3 3 2 2 5 4 3" xfId="6397"/>
    <cellStyle name="Normal 9 3 3 2 2 5 4 4" xfId="12737"/>
    <cellStyle name="Normal 9 3 3 2 2 5 4 4 2" xfId="19712"/>
    <cellStyle name="Normal 9 3 3 2 2 5 5" xfId="6398"/>
    <cellStyle name="Normal 9 3 3 2 2 5 6" xfId="6399"/>
    <cellStyle name="Normal 9 3 3 2 2 5 7" xfId="10840"/>
    <cellStyle name="Normal 9 3 3 2 2 5 7 2" xfId="17822"/>
    <cellStyle name="Normal 9 3 3 2 2 5 8" xfId="20362"/>
    <cellStyle name="Normal 9 3 3 2 2 6" xfId="6400"/>
    <cellStyle name="Normal 9 3 3 2 2 6 2" xfId="6401"/>
    <cellStyle name="Normal 9 3 3 2 2 6 2 2" xfId="6402"/>
    <cellStyle name="Normal 9 3 3 2 2 6 2 3" xfId="6403"/>
    <cellStyle name="Normal 9 3 3 2 2 6 2 4" xfId="12838"/>
    <cellStyle name="Normal 9 3 3 2 2 6 2 4 2" xfId="19813"/>
    <cellStyle name="Normal 9 3 3 2 2 6 3" xfId="6404"/>
    <cellStyle name="Normal 9 3 3 2 2 6 4" xfId="6405"/>
    <cellStyle name="Normal 9 3 3 2 2 6 5" xfId="10291"/>
    <cellStyle name="Normal 9 3 3 2 2 6 5 2" xfId="17276"/>
    <cellStyle name="Normal 9 3 3 2 2 6 6" xfId="20363"/>
    <cellStyle name="Normal 9 3 3 2 2 7" xfId="6406"/>
    <cellStyle name="Normal 9 3 3 2 2 7 2" xfId="6407"/>
    <cellStyle name="Normal 9 3 3 2 2 7 3" xfId="6408"/>
    <cellStyle name="Normal 9 3 3 2 2 7 4" xfId="10928"/>
    <cellStyle name="Normal 9 3 3 2 2 7 4 2" xfId="17906"/>
    <cellStyle name="Normal 9 3 3 2 2 8" xfId="6409"/>
    <cellStyle name="Normal 9 3 3 2 2 8 2" xfId="6410"/>
    <cellStyle name="Normal 9 3 3 2 2 8 3" xfId="6411"/>
    <cellStyle name="Normal 9 3 3 2 2 8 4" xfId="11558"/>
    <cellStyle name="Normal 9 3 3 2 2 8 4 2" xfId="18536"/>
    <cellStyle name="Normal 9 3 3 2 2 9" xfId="6412"/>
    <cellStyle name="Normal 9 3 3 2 2 9 2" xfId="6413"/>
    <cellStyle name="Normal 9 3 3 2 2 9 3" xfId="6414"/>
    <cellStyle name="Normal 9 3 3 2 2 9 4" xfId="12188"/>
    <cellStyle name="Normal 9 3 3 2 2 9 4 2" xfId="19166"/>
    <cellStyle name="Normal 9 3 3 2 3" xfId="6415"/>
    <cellStyle name="Normal 9 3 3 2 3 10" xfId="6416"/>
    <cellStyle name="Normal 9 3 3 2 3 11" xfId="9794"/>
    <cellStyle name="Normal 9 3 3 2 3 11 2" xfId="16780"/>
    <cellStyle name="Normal 9 3 3 2 3 12" xfId="20364"/>
    <cellStyle name="Normal 9 3 3 2 3 2" xfId="6417"/>
    <cellStyle name="Normal 9 3 3 2 3 2 10" xfId="20365"/>
    <cellStyle name="Normal 9 3 3 2 3 2 2" xfId="6418"/>
    <cellStyle name="Normal 9 3 3 2 3 2 2 2" xfId="6419"/>
    <cellStyle name="Normal 9 3 3 2 3 2 2 2 2" xfId="6420"/>
    <cellStyle name="Normal 9 3 3 2 3 2 2 2 3" xfId="6421"/>
    <cellStyle name="Normal 9 3 3 2 3 2 2 2 4" xfId="10721"/>
    <cellStyle name="Normal 9 3 3 2 3 2 2 2 4 2" xfId="17706"/>
    <cellStyle name="Normal 9 3 3 2 3 2 2 3" xfId="6422"/>
    <cellStyle name="Normal 9 3 3 2 3 2 2 3 2" xfId="6423"/>
    <cellStyle name="Normal 9 3 3 2 3 2 2 3 3" xfId="6424"/>
    <cellStyle name="Normal 9 3 3 2 3 2 2 3 4" xfId="11358"/>
    <cellStyle name="Normal 9 3 3 2 3 2 2 3 4 2" xfId="18336"/>
    <cellStyle name="Normal 9 3 3 2 3 2 2 4" xfId="6425"/>
    <cellStyle name="Normal 9 3 3 2 3 2 2 4 2" xfId="6426"/>
    <cellStyle name="Normal 9 3 3 2 3 2 2 4 3" xfId="6427"/>
    <cellStyle name="Normal 9 3 3 2 3 2 2 4 4" xfId="11988"/>
    <cellStyle name="Normal 9 3 3 2 3 2 2 4 4 2" xfId="18966"/>
    <cellStyle name="Normal 9 3 3 2 3 2 2 5" xfId="6428"/>
    <cellStyle name="Normal 9 3 3 2 3 2 2 5 2" xfId="6429"/>
    <cellStyle name="Normal 9 3 3 2 3 2 2 5 3" xfId="6430"/>
    <cellStyle name="Normal 9 3 3 2 3 2 2 5 4" xfId="12618"/>
    <cellStyle name="Normal 9 3 3 2 3 2 2 5 4 2" xfId="19596"/>
    <cellStyle name="Normal 9 3 3 2 3 2 2 6" xfId="6431"/>
    <cellStyle name="Normal 9 3 3 2 3 2 2 7" xfId="6432"/>
    <cellStyle name="Normal 9 3 3 2 3 2 2 8" xfId="10192"/>
    <cellStyle name="Normal 9 3 3 2 3 2 2 8 2" xfId="17177"/>
    <cellStyle name="Normal 9 3 3 2 3 2 2 9" xfId="20366"/>
    <cellStyle name="Normal 9 3 3 2 3 2 3" xfId="6433"/>
    <cellStyle name="Normal 9 3 3 2 3 2 3 2" xfId="6434"/>
    <cellStyle name="Normal 9 3 3 2 3 2 3 3" xfId="6435"/>
    <cellStyle name="Normal 9 3 3 2 3 2 3 4" xfId="10456"/>
    <cellStyle name="Normal 9 3 3 2 3 2 3 4 2" xfId="17441"/>
    <cellStyle name="Normal 9 3 3 2 3 2 4" xfId="6436"/>
    <cellStyle name="Normal 9 3 3 2 3 2 4 2" xfId="6437"/>
    <cellStyle name="Normal 9 3 3 2 3 2 4 3" xfId="6438"/>
    <cellStyle name="Normal 9 3 3 2 3 2 4 4" xfId="11093"/>
    <cellStyle name="Normal 9 3 3 2 3 2 4 4 2" xfId="18071"/>
    <cellStyle name="Normal 9 3 3 2 3 2 5" xfId="6439"/>
    <cellStyle name="Normal 9 3 3 2 3 2 5 2" xfId="6440"/>
    <cellStyle name="Normal 9 3 3 2 3 2 5 3" xfId="6441"/>
    <cellStyle name="Normal 9 3 3 2 3 2 5 4" xfId="11723"/>
    <cellStyle name="Normal 9 3 3 2 3 2 5 4 2" xfId="18701"/>
    <cellStyle name="Normal 9 3 3 2 3 2 6" xfId="6442"/>
    <cellStyle name="Normal 9 3 3 2 3 2 6 2" xfId="6443"/>
    <cellStyle name="Normal 9 3 3 2 3 2 6 3" xfId="6444"/>
    <cellStyle name="Normal 9 3 3 2 3 2 6 4" xfId="12353"/>
    <cellStyle name="Normal 9 3 3 2 3 2 6 4 2" xfId="19331"/>
    <cellStyle name="Normal 9 3 3 2 3 2 7" xfId="6445"/>
    <cellStyle name="Normal 9 3 3 2 3 2 8" xfId="6446"/>
    <cellStyle name="Normal 9 3 3 2 3 2 9" xfId="9926"/>
    <cellStyle name="Normal 9 3 3 2 3 2 9 2" xfId="16912"/>
    <cellStyle name="Normal 9 3 3 2 3 3" xfId="6447"/>
    <cellStyle name="Normal 9 3 3 2 3 3 2" xfId="6448"/>
    <cellStyle name="Normal 9 3 3 2 3 3 2 2" xfId="6449"/>
    <cellStyle name="Normal 9 3 3 2 3 3 2 3" xfId="6450"/>
    <cellStyle name="Normal 9 3 3 2 3 3 2 4" xfId="10589"/>
    <cellStyle name="Normal 9 3 3 2 3 3 2 4 2" xfId="17574"/>
    <cellStyle name="Normal 9 3 3 2 3 3 3" xfId="6451"/>
    <cellStyle name="Normal 9 3 3 2 3 3 3 2" xfId="6452"/>
    <cellStyle name="Normal 9 3 3 2 3 3 3 3" xfId="6453"/>
    <cellStyle name="Normal 9 3 3 2 3 3 3 4" xfId="11226"/>
    <cellStyle name="Normal 9 3 3 2 3 3 3 4 2" xfId="18204"/>
    <cellStyle name="Normal 9 3 3 2 3 3 4" xfId="6454"/>
    <cellStyle name="Normal 9 3 3 2 3 3 4 2" xfId="6455"/>
    <cellStyle name="Normal 9 3 3 2 3 3 4 3" xfId="6456"/>
    <cellStyle name="Normal 9 3 3 2 3 3 4 4" xfId="11856"/>
    <cellStyle name="Normal 9 3 3 2 3 3 4 4 2" xfId="18834"/>
    <cellStyle name="Normal 9 3 3 2 3 3 5" xfId="6457"/>
    <cellStyle name="Normal 9 3 3 2 3 3 5 2" xfId="6458"/>
    <cellStyle name="Normal 9 3 3 2 3 3 5 3" xfId="6459"/>
    <cellStyle name="Normal 9 3 3 2 3 3 5 4" xfId="12486"/>
    <cellStyle name="Normal 9 3 3 2 3 3 5 4 2" xfId="19464"/>
    <cellStyle name="Normal 9 3 3 2 3 3 6" xfId="6460"/>
    <cellStyle name="Normal 9 3 3 2 3 3 7" xfId="6461"/>
    <cellStyle name="Normal 9 3 3 2 3 3 8" xfId="10060"/>
    <cellStyle name="Normal 9 3 3 2 3 3 8 2" xfId="17045"/>
    <cellStyle name="Normal 9 3 3 2 3 3 9" xfId="20367"/>
    <cellStyle name="Normal 9 3 3 2 3 4" xfId="6462"/>
    <cellStyle name="Normal 9 3 3 2 3 4 2" xfId="6463"/>
    <cellStyle name="Normal 9 3 3 2 3 4 2 2" xfId="6464"/>
    <cellStyle name="Normal 9 3 3 2 3 4 2 3" xfId="6465"/>
    <cellStyle name="Normal 9 3 3 2 3 4 2 4" xfId="11475"/>
    <cellStyle name="Normal 9 3 3 2 3 4 2 4 2" xfId="18453"/>
    <cellStyle name="Normal 9 3 3 2 3 4 3" xfId="6466"/>
    <cellStyle name="Normal 9 3 3 2 3 4 3 2" xfId="6467"/>
    <cellStyle name="Normal 9 3 3 2 3 4 3 3" xfId="6468"/>
    <cellStyle name="Normal 9 3 3 2 3 4 3 4" xfId="12105"/>
    <cellStyle name="Normal 9 3 3 2 3 4 3 4 2" xfId="19083"/>
    <cellStyle name="Normal 9 3 3 2 3 4 4" xfId="6469"/>
    <cellStyle name="Normal 9 3 3 2 3 4 4 2" xfId="6470"/>
    <cellStyle name="Normal 9 3 3 2 3 4 4 3" xfId="6471"/>
    <cellStyle name="Normal 9 3 3 2 3 4 4 4" xfId="12738"/>
    <cellStyle name="Normal 9 3 3 2 3 4 4 4 2" xfId="19713"/>
    <cellStyle name="Normal 9 3 3 2 3 4 5" xfId="6472"/>
    <cellStyle name="Normal 9 3 3 2 3 4 6" xfId="6473"/>
    <cellStyle name="Normal 9 3 3 2 3 4 7" xfId="10841"/>
    <cellStyle name="Normal 9 3 3 2 3 4 7 2" xfId="17823"/>
    <cellStyle name="Normal 9 3 3 2 3 4 8" xfId="20368"/>
    <cellStyle name="Normal 9 3 3 2 3 5" xfId="6474"/>
    <cellStyle name="Normal 9 3 3 2 3 5 2" xfId="6475"/>
    <cellStyle name="Normal 9 3 3 2 3 5 2 2" xfId="6476"/>
    <cellStyle name="Normal 9 3 3 2 3 5 2 3" xfId="6477"/>
    <cellStyle name="Normal 9 3 3 2 3 5 2 4" xfId="12839"/>
    <cellStyle name="Normal 9 3 3 2 3 5 2 4 2" xfId="19814"/>
    <cellStyle name="Normal 9 3 3 2 3 5 3" xfId="6478"/>
    <cellStyle name="Normal 9 3 3 2 3 5 4" xfId="6479"/>
    <cellStyle name="Normal 9 3 3 2 3 5 5" xfId="10324"/>
    <cellStyle name="Normal 9 3 3 2 3 5 5 2" xfId="17309"/>
    <cellStyle name="Normal 9 3 3 2 3 5 6" xfId="20369"/>
    <cellStyle name="Normal 9 3 3 2 3 6" xfId="6480"/>
    <cellStyle name="Normal 9 3 3 2 3 6 2" xfId="6481"/>
    <cellStyle name="Normal 9 3 3 2 3 6 3" xfId="6482"/>
    <cellStyle name="Normal 9 3 3 2 3 6 4" xfId="10961"/>
    <cellStyle name="Normal 9 3 3 2 3 6 4 2" xfId="17939"/>
    <cellStyle name="Normal 9 3 3 2 3 7" xfId="6483"/>
    <cellStyle name="Normal 9 3 3 2 3 7 2" xfId="6484"/>
    <cellStyle name="Normal 9 3 3 2 3 7 3" xfId="6485"/>
    <cellStyle name="Normal 9 3 3 2 3 7 4" xfId="11591"/>
    <cellStyle name="Normal 9 3 3 2 3 7 4 2" xfId="18569"/>
    <cellStyle name="Normal 9 3 3 2 3 8" xfId="6486"/>
    <cellStyle name="Normal 9 3 3 2 3 8 2" xfId="6487"/>
    <cellStyle name="Normal 9 3 3 2 3 8 3" xfId="6488"/>
    <cellStyle name="Normal 9 3 3 2 3 8 4" xfId="12221"/>
    <cellStyle name="Normal 9 3 3 2 3 8 4 2" xfId="19199"/>
    <cellStyle name="Normal 9 3 3 2 3 9" xfId="6489"/>
    <cellStyle name="Normal 9 3 3 2 4" xfId="6490"/>
    <cellStyle name="Normal 9 3 3 2 4 10" xfId="20370"/>
    <cellStyle name="Normal 9 3 3 2 4 2" xfId="6491"/>
    <cellStyle name="Normal 9 3 3 2 4 2 2" xfId="6492"/>
    <cellStyle name="Normal 9 3 3 2 4 2 2 2" xfId="6493"/>
    <cellStyle name="Normal 9 3 3 2 4 2 2 3" xfId="6494"/>
    <cellStyle name="Normal 9 3 3 2 4 2 2 4" xfId="10655"/>
    <cellStyle name="Normal 9 3 3 2 4 2 2 4 2" xfId="17640"/>
    <cellStyle name="Normal 9 3 3 2 4 2 3" xfId="6495"/>
    <cellStyle name="Normal 9 3 3 2 4 2 3 2" xfId="6496"/>
    <cellStyle name="Normal 9 3 3 2 4 2 3 3" xfId="6497"/>
    <cellStyle name="Normal 9 3 3 2 4 2 3 4" xfId="11292"/>
    <cellStyle name="Normal 9 3 3 2 4 2 3 4 2" xfId="18270"/>
    <cellStyle name="Normal 9 3 3 2 4 2 4" xfId="6498"/>
    <cellStyle name="Normal 9 3 3 2 4 2 4 2" xfId="6499"/>
    <cellStyle name="Normal 9 3 3 2 4 2 4 3" xfId="6500"/>
    <cellStyle name="Normal 9 3 3 2 4 2 4 4" xfId="11922"/>
    <cellStyle name="Normal 9 3 3 2 4 2 4 4 2" xfId="18900"/>
    <cellStyle name="Normal 9 3 3 2 4 2 5" xfId="6501"/>
    <cellStyle name="Normal 9 3 3 2 4 2 5 2" xfId="6502"/>
    <cellStyle name="Normal 9 3 3 2 4 2 5 3" xfId="6503"/>
    <cellStyle name="Normal 9 3 3 2 4 2 5 4" xfId="12552"/>
    <cellStyle name="Normal 9 3 3 2 4 2 5 4 2" xfId="19530"/>
    <cellStyle name="Normal 9 3 3 2 4 2 6" xfId="6504"/>
    <cellStyle name="Normal 9 3 3 2 4 2 7" xfId="6505"/>
    <cellStyle name="Normal 9 3 3 2 4 2 8" xfId="10126"/>
    <cellStyle name="Normal 9 3 3 2 4 2 8 2" xfId="17111"/>
    <cellStyle name="Normal 9 3 3 2 4 2 9" xfId="20371"/>
    <cellStyle name="Normal 9 3 3 2 4 3" xfId="6506"/>
    <cellStyle name="Normal 9 3 3 2 4 3 2" xfId="6507"/>
    <cellStyle name="Normal 9 3 3 2 4 3 3" xfId="6508"/>
    <cellStyle name="Normal 9 3 3 2 4 3 4" xfId="10390"/>
    <cellStyle name="Normal 9 3 3 2 4 3 4 2" xfId="17375"/>
    <cellStyle name="Normal 9 3 3 2 4 4" xfId="6509"/>
    <cellStyle name="Normal 9 3 3 2 4 4 2" xfId="6510"/>
    <cellStyle name="Normal 9 3 3 2 4 4 3" xfId="6511"/>
    <cellStyle name="Normal 9 3 3 2 4 4 4" xfId="11027"/>
    <cellStyle name="Normal 9 3 3 2 4 4 4 2" xfId="18005"/>
    <cellStyle name="Normal 9 3 3 2 4 5" xfId="6512"/>
    <cellStyle name="Normal 9 3 3 2 4 5 2" xfId="6513"/>
    <cellStyle name="Normal 9 3 3 2 4 5 3" xfId="6514"/>
    <cellStyle name="Normal 9 3 3 2 4 5 4" xfId="11657"/>
    <cellStyle name="Normal 9 3 3 2 4 5 4 2" xfId="18635"/>
    <cellStyle name="Normal 9 3 3 2 4 6" xfId="6515"/>
    <cellStyle name="Normal 9 3 3 2 4 6 2" xfId="6516"/>
    <cellStyle name="Normal 9 3 3 2 4 6 3" xfId="6517"/>
    <cellStyle name="Normal 9 3 3 2 4 6 4" xfId="12287"/>
    <cellStyle name="Normal 9 3 3 2 4 6 4 2" xfId="19265"/>
    <cellStyle name="Normal 9 3 3 2 4 7" xfId="6518"/>
    <cellStyle name="Normal 9 3 3 2 4 8" xfId="6519"/>
    <cellStyle name="Normal 9 3 3 2 4 9" xfId="9860"/>
    <cellStyle name="Normal 9 3 3 2 4 9 2" xfId="16846"/>
    <cellStyle name="Normal 9 3 3 2 5" xfId="6520"/>
    <cellStyle name="Normal 9 3 3 2 5 2" xfId="6521"/>
    <cellStyle name="Normal 9 3 3 2 5 2 2" xfId="6522"/>
    <cellStyle name="Normal 9 3 3 2 5 2 3" xfId="6523"/>
    <cellStyle name="Normal 9 3 3 2 5 2 4" xfId="10523"/>
    <cellStyle name="Normal 9 3 3 2 5 2 4 2" xfId="17508"/>
    <cellStyle name="Normal 9 3 3 2 5 3" xfId="6524"/>
    <cellStyle name="Normal 9 3 3 2 5 3 2" xfId="6525"/>
    <cellStyle name="Normal 9 3 3 2 5 3 3" xfId="6526"/>
    <cellStyle name="Normal 9 3 3 2 5 3 4" xfId="11160"/>
    <cellStyle name="Normal 9 3 3 2 5 3 4 2" xfId="18138"/>
    <cellStyle name="Normal 9 3 3 2 5 4" xfId="6527"/>
    <cellStyle name="Normal 9 3 3 2 5 4 2" xfId="6528"/>
    <cellStyle name="Normal 9 3 3 2 5 4 3" xfId="6529"/>
    <cellStyle name="Normal 9 3 3 2 5 4 4" xfId="11790"/>
    <cellStyle name="Normal 9 3 3 2 5 4 4 2" xfId="18768"/>
    <cellStyle name="Normal 9 3 3 2 5 5" xfId="6530"/>
    <cellStyle name="Normal 9 3 3 2 5 5 2" xfId="6531"/>
    <cellStyle name="Normal 9 3 3 2 5 5 3" xfId="6532"/>
    <cellStyle name="Normal 9 3 3 2 5 5 4" xfId="12420"/>
    <cellStyle name="Normal 9 3 3 2 5 5 4 2" xfId="19398"/>
    <cellStyle name="Normal 9 3 3 2 5 6" xfId="6533"/>
    <cellStyle name="Normal 9 3 3 2 5 7" xfId="6534"/>
    <cellStyle name="Normal 9 3 3 2 5 8" xfId="9994"/>
    <cellStyle name="Normal 9 3 3 2 5 8 2" xfId="16979"/>
    <cellStyle name="Normal 9 3 3 2 5 9" xfId="20372"/>
    <cellStyle name="Normal 9 3 3 2 6" xfId="6535"/>
    <cellStyle name="Normal 9 3 3 2 6 2" xfId="6536"/>
    <cellStyle name="Normal 9 3 3 2 6 2 2" xfId="6537"/>
    <cellStyle name="Normal 9 3 3 2 6 2 3" xfId="6538"/>
    <cellStyle name="Normal 9 3 3 2 6 2 4" xfId="11424"/>
    <cellStyle name="Normal 9 3 3 2 6 2 4 2" xfId="18402"/>
    <cellStyle name="Normal 9 3 3 2 6 3" xfId="6539"/>
    <cellStyle name="Normal 9 3 3 2 6 3 2" xfId="6540"/>
    <cellStyle name="Normal 9 3 3 2 6 3 3" xfId="6541"/>
    <cellStyle name="Normal 9 3 3 2 6 3 4" xfId="12054"/>
    <cellStyle name="Normal 9 3 3 2 6 3 4 2" xfId="19032"/>
    <cellStyle name="Normal 9 3 3 2 6 4" xfId="6542"/>
    <cellStyle name="Normal 9 3 3 2 6 4 2" xfId="6543"/>
    <cellStyle name="Normal 9 3 3 2 6 4 3" xfId="6544"/>
    <cellStyle name="Normal 9 3 3 2 6 4 4" xfId="12684"/>
    <cellStyle name="Normal 9 3 3 2 6 4 4 2" xfId="19662"/>
    <cellStyle name="Normal 9 3 3 2 6 5" xfId="6545"/>
    <cellStyle name="Normal 9 3 3 2 6 6" xfId="6546"/>
    <cellStyle name="Normal 9 3 3 2 6 7" xfId="10787"/>
    <cellStyle name="Normal 9 3 3 2 6 7 2" xfId="17772"/>
    <cellStyle name="Normal 9 3 3 2 6 8" xfId="20373"/>
    <cellStyle name="Normal 9 3 3 2 7" xfId="6547"/>
    <cellStyle name="Normal 9 3 3 2 7 2" xfId="6548"/>
    <cellStyle name="Normal 9 3 3 2 7 2 2" xfId="6549"/>
    <cellStyle name="Normal 9 3 3 2 7 2 3" xfId="6550"/>
    <cellStyle name="Normal 9 3 3 2 7 2 4" xfId="12788"/>
    <cellStyle name="Normal 9 3 3 2 7 2 4 2" xfId="19763"/>
    <cellStyle name="Normal 9 3 3 2 7 3" xfId="6551"/>
    <cellStyle name="Normal 9 3 3 2 7 4" xfId="6552"/>
    <cellStyle name="Normal 9 3 3 2 7 5" xfId="10258"/>
    <cellStyle name="Normal 9 3 3 2 7 5 2" xfId="17243"/>
    <cellStyle name="Normal 9 3 3 2 7 6" xfId="20374"/>
    <cellStyle name="Normal 9 3 3 2 8" xfId="6553"/>
    <cellStyle name="Normal 9 3 3 2 8 2" xfId="6554"/>
    <cellStyle name="Normal 9 3 3 2 8 3" xfId="6555"/>
    <cellStyle name="Normal 9 3 3 2 8 4" xfId="10895"/>
    <cellStyle name="Normal 9 3 3 2 8 4 2" xfId="17873"/>
    <cellStyle name="Normal 9 3 3 2 9" xfId="6556"/>
    <cellStyle name="Normal 9 3 3 2 9 2" xfId="6557"/>
    <cellStyle name="Normal 9 3 3 2 9 3" xfId="6558"/>
    <cellStyle name="Normal 9 3 3 2 9 4" xfId="11525"/>
    <cellStyle name="Normal 9 3 3 2 9 4 2" xfId="18503"/>
    <cellStyle name="Normal 9 3 3 3" xfId="6559"/>
    <cellStyle name="Normal 9 3 3 3 10" xfId="6560"/>
    <cellStyle name="Normal 9 3 3 3 11" xfId="6561"/>
    <cellStyle name="Normal 9 3 3 3 12" xfId="9743"/>
    <cellStyle name="Normal 9 3 3 3 12 2" xfId="16730"/>
    <cellStyle name="Normal 9 3 3 3 13" xfId="20375"/>
    <cellStyle name="Normal 9 3 3 3 2" xfId="6562"/>
    <cellStyle name="Normal 9 3 3 3 2 10" xfId="9810"/>
    <cellStyle name="Normal 9 3 3 3 2 10 2" xfId="16796"/>
    <cellStyle name="Normal 9 3 3 3 2 11" xfId="20376"/>
    <cellStyle name="Normal 9 3 3 3 2 2" xfId="6563"/>
    <cellStyle name="Normal 9 3 3 3 2 2 10" xfId="20377"/>
    <cellStyle name="Normal 9 3 3 3 2 2 2" xfId="6564"/>
    <cellStyle name="Normal 9 3 3 3 2 2 2 2" xfId="6565"/>
    <cellStyle name="Normal 9 3 3 3 2 2 2 2 2" xfId="6566"/>
    <cellStyle name="Normal 9 3 3 3 2 2 2 2 3" xfId="6567"/>
    <cellStyle name="Normal 9 3 3 3 2 2 2 2 4" xfId="10737"/>
    <cellStyle name="Normal 9 3 3 3 2 2 2 2 4 2" xfId="17722"/>
    <cellStyle name="Normal 9 3 3 3 2 2 2 3" xfId="6568"/>
    <cellStyle name="Normal 9 3 3 3 2 2 2 3 2" xfId="6569"/>
    <cellStyle name="Normal 9 3 3 3 2 2 2 3 3" xfId="6570"/>
    <cellStyle name="Normal 9 3 3 3 2 2 2 3 4" xfId="11374"/>
    <cellStyle name="Normal 9 3 3 3 2 2 2 3 4 2" xfId="18352"/>
    <cellStyle name="Normal 9 3 3 3 2 2 2 4" xfId="6571"/>
    <cellStyle name="Normal 9 3 3 3 2 2 2 4 2" xfId="6572"/>
    <cellStyle name="Normal 9 3 3 3 2 2 2 4 3" xfId="6573"/>
    <cellStyle name="Normal 9 3 3 3 2 2 2 4 4" xfId="12004"/>
    <cellStyle name="Normal 9 3 3 3 2 2 2 4 4 2" xfId="18982"/>
    <cellStyle name="Normal 9 3 3 3 2 2 2 5" xfId="6574"/>
    <cellStyle name="Normal 9 3 3 3 2 2 2 5 2" xfId="6575"/>
    <cellStyle name="Normal 9 3 3 3 2 2 2 5 3" xfId="6576"/>
    <cellStyle name="Normal 9 3 3 3 2 2 2 5 4" xfId="12634"/>
    <cellStyle name="Normal 9 3 3 3 2 2 2 5 4 2" xfId="19612"/>
    <cellStyle name="Normal 9 3 3 3 2 2 2 6" xfId="6577"/>
    <cellStyle name="Normal 9 3 3 3 2 2 2 7" xfId="6578"/>
    <cellStyle name="Normal 9 3 3 3 2 2 2 8" xfId="10208"/>
    <cellStyle name="Normal 9 3 3 3 2 2 2 8 2" xfId="17193"/>
    <cellStyle name="Normal 9 3 3 3 2 2 2 9" xfId="20378"/>
    <cellStyle name="Normal 9 3 3 3 2 2 3" xfId="6579"/>
    <cellStyle name="Normal 9 3 3 3 2 2 3 2" xfId="6580"/>
    <cellStyle name="Normal 9 3 3 3 2 2 3 3" xfId="6581"/>
    <cellStyle name="Normal 9 3 3 3 2 2 3 4" xfId="10472"/>
    <cellStyle name="Normal 9 3 3 3 2 2 3 4 2" xfId="17457"/>
    <cellStyle name="Normal 9 3 3 3 2 2 4" xfId="6582"/>
    <cellStyle name="Normal 9 3 3 3 2 2 4 2" xfId="6583"/>
    <cellStyle name="Normal 9 3 3 3 2 2 4 3" xfId="6584"/>
    <cellStyle name="Normal 9 3 3 3 2 2 4 4" xfId="11109"/>
    <cellStyle name="Normal 9 3 3 3 2 2 4 4 2" xfId="18087"/>
    <cellStyle name="Normal 9 3 3 3 2 2 5" xfId="6585"/>
    <cellStyle name="Normal 9 3 3 3 2 2 5 2" xfId="6586"/>
    <cellStyle name="Normal 9 3 3 3 2 2 5 3" xfId="6587"/>
    <cellStyle name="Normal 9 3 3 3 2 2 5 4" xfId="11739"/>
    <cellStyle name="Normal 9 3 3 3 2 2 5 4 2" xfId="18717"/>
    <cellStyle name="Normal 9 3 3 3 2 2 6" xfId="6588"/>
    <cellStyle name="Normal 9 3 3 3 2 2 6 2" xfId="6589"/>
    <cellStyle name="Normal 9 3 3 3 2 2 6 3" xfId="6590"/>
    <cellStyle name="Normal 9 3 3 3 2 2 6 4" xfId="12369"/>
    <cellStyle name="Normal 9 3 3 3 2 2 6 4 2" xfId="19347"/>
    <cellStyle name="Normal 9 3 3 3 2 2 7" xfId="6591"/>
    <cellStyle name="Normal 9 3 3 3 2 2 8" xfId="6592"/>
    <cellStyle name="Normal 9 3 3 3 2 2 9" xfId="9942"/>
    <cellStyle name="Normal 9 3 3 3 2 2 9 2" xfId="16928"/>
    <cellStyle name="Normal 9 3 3 3 2 3" xfId="6593"/>
    <cellStyle name="Normal 9 3 3 3 2 3 2" xfId="6594"/>
    <cellStyle name="Normal 9 3 3 3 2 3 2 2" xfId="6595"/>
    <cellStyle name="Normal 9 3 3 3 2 3 2 3" xfId="6596"/>
    <cellStyle name="Normal 9 3 3 3 2 3 2 4" xfId="10605"/>
    <cellStyle name="Normal 9 3 3 3 2 3 2 4 2" xfId="17590"/>
    <cellStyle name="Normal 9 3 3 3 2 3 3" xfId="6597"/>
    <cellStyle name="Normal 9 3 3 3 2 3 3 2" xfId="6598"/>
    <cellStyle name="Normal 9 3 3 3 2 3 3 3" xfId="6599"/>
    <cellStyle name="Normal 9 3 3 3 2 3 3 4" xfId="11242"/>
    <cellStyle name="Normal 9 3 3 3 2 3 3 4 2" xfId="18220"/>
    <cellStyle name="Normal 9 3 3 3 2 3 4" xfId="6600"/>
    <cellStyle name="Normal 9 3 3 3 2 3 4 2" xfId="6601"/>
    <cellStyle name="Normal 9 3 3 3 2 3 4 3" xfId="6602"/>
    <cellStyle name="Normal 9 3 3 3 2 3 4 4" xfId="11872"/>
    <cellStyle name="Normal 9 3 3 3 2 3 4 4 2" xfId="18850"/>
    <cellStyle name="Normal 9 3 3 3 2 3 5" xfId="6603"/>
    <cellStyle name="Normal 9 3 3 3 2 3 5 2" xfId="6604"/>
    <cellStyle name="Normal 9 3 3 3 2 3 5 3" xfId="6605"/>
    <cellStyle name="Normal 9 3 3 3 2 3 5 4" xfId="12502"/>
    <cellStyle name="Normal 9 3 3 3 2 3 5 4 2" xfId="19480"/>
    <cellStyle name="Normal 9 3 3 3 2 3 6" xfId="6606"/>
    <cellStyle name="Normal 9 3 3 3 2 3 7" xfId="6607"/>
    <cellStyle name="Normal 9 3 3 3 2 3 8" xfId="10076"/>
    <cellStyle name="Normal 9 3 3 3 2 3 8 2" xfId="17061"/>
    <cellStyle name="Normal 9 3 3 3 2 3 9" xfId="20379"/>
    <cellStyle name="Normal 9 3 3 3 2 4" xfId="6608"/>
    <cellStyle name="Normal 9 3 3 3 2 4 2" xfId="6609"/>
    <cellStyle name="Normal 9 3 3 3 2 4 3" xfId="6610"/>
    <cellStyle name="Normal 9 3 3 3 2 4 4" xfId="10340"/>
    <cellStyle name="Normal 9 3 3 3 2 4 4 2" xfId="17325"/>
    <cellStyle name="Normal 9 3 3 3 2 5" xfId="6611"/>
    <cellStyle name="Normal 9 3 3 3 2 5 2" xfId="6612"/>
    <cellStyle name="Normal 9 3 3 3 2 5 3" xfId="6613"/>
    <cellStyle name="Normal 9 3 3 3 2 5 4" xfId="10977"/>
    <cellStyle name="Normal 9 3 3 3 2 5 4 2" xfId="17955"/>
    <cellStyle name="Normal 9 3 3 3 2 6" xfId="6614"/>
    <cellStyle name="Normal 9 3 3 3 2 6 2" xfId="6615"/>
    <cellStyle name="Normal 9 3 3 3 2 6 3" xfId="6616"/>
    <cellStyle name="Normal 9 3 3 3 2 6 4" xfId="11607"/>
    <cellStyle name="Normal 9 3 3 3 2 6 4 2" xfId="18585"/>
    <cellStyle name="Normal 9 3 3 3 2 7" xfId="6617"/>
    <cellStyle name="Normal 9 3 3 3 2 7 2" xfId="6618"/>
    <cellStyle name="Normal 9 3 3 3 2 7 3" xfId="6619"/>
    <cellStyle name="Normal 9 3 3 3 2 7 4" xfId="12237"/>
    <cellStyle name="Normal 9 3 3 3 2 7 4 2" xfId="19215"/>
    <cellStyle name="Normal 9 3 3 3 2 8" xfId="6620"/>
    <cellStyle name="Normal 9 3 3 3 2 9" xfId="6621"/>
    <cellStyle name="Normal 9 3 3 3 3" xfId="6622"/>
    <cellStyle name="Normal 9 3 3 3 3 10" xfId="20380"/>
    <cellStyle name="Normal 9 3 3 3 3 2" xfId="6623"/>
    <cellStyle name="Normal 9 3 3 3 3 2 2" xfId="6624"/>
    <cellStyle name="Normal 9 3 3 3 3 2 2 2" xfId="6625"/>
    <cellStyle name="Normal 9 3 3 3 3 2 2 3" xfId="6626"/>
    <cellStyle name="Normal 9 3 3 3 3 2 2 4" xfId="10671"/>
    <cellStyle name="Normal 9 3 3 3 3 2 2 4 2" xfId="17656"/>
    <cellStyle name="Normal 9 3 3 3 3 2 3" xfId="6627"/>
    <cellStyle name="Normal 9 3 3 3 3 2 3 2" xfId="6628"/>
    <cellStyle name="Normal 9 3 3 3 3 2 3 3" xfId="6629"/>
    <cellStyle name="Normal 9 3 3 3 3 2 3 4" xfId="11308"/>
    <cellStyle name="Normal 9 3 3 3 3 2 3 4 2" xfId="18286"/>
    <cellStyle name="Normal 9 3 3 3 3 2 4" xfId="6630"/>
    <cellStyle name="Normal 9 3 3 3 3 2 4 2" xfId="6631"/>
    <cellStyle name="Normal 9 3 3 3 3 2 4 3" xfId="6632"/>
    <cellStyle name="Normal 9 3 3 3 3 2 4 4" xfId="11938"/>
    <cellStyle name="Normal 9 3 3 3 3 2 4 4 2" xfId="18916"/>
    <cellStyle name="Normal 9 3 3 3 3 2 5" xfId="6633"/>
    <cellStyle name="Normal 9 3 3 3 3 2 5 2" xfId="6634"/>
    <cellStyle name="Normal 9 3 3 3 3 2 5 3" xfId="6635"/>
    <cellStyle name="Normal 9 3 3 3 3 2 5 4" xfId="12568"/>
    <cellStyle name="Normal 9 3 3 3 3 2 5 4 2" xfId="19546"/>
    <cellStyle name="Normal 9 3 3 3 3 2 6" xfId="6636"/>
    <cellStyle name="Normal 9 3 3 3 3 2 7" xfId="6637"/>
    <cellStyle name="Normal 9 3 3 3 3 2 8" xfId="10142"/>
    <cellStyle name="Normal 9 3 3 3 3 2 8 2" xfId="17127"/>
    <cellStyle name="Normal 9 3 3 3 3 2 9" xfId="20381"/>
    <cellStyle name="Normal 9 3 3 3 3 3" xfId="6638"/>
    <cellStyle name="Normal 9 3 3 3 3 3 2" xfId="6639"/>
    <cellStyle name="Normal 9 3 3 3 3 3 3" xfId="6640"/>
    <cellStyle name="Normal 9 3 3 3 3 3 4" xfId="10406"/>
    <cellStyle name="Normal 9 3 3 3 3 3 4 2" xfId="17391"/>
    <cellStyle name="Normal 9 3 3 3 3 4" xfId="6641"/>
    <cellStyle name="Normal 9 3 3 3 3 4 2" xfId="6642"/>
    <cellStyle name="Normal 9 3 3 3 3 4 3" xfId="6643"/>
    <cellStyle name="Normal 9 3 3 3 3 4 4" xfId="11043"/>
    <cellStyle name="Normal 9 3 3 3 3 4 4 2" xfId="18021"/>
    <cellStyle name="Normal 9 3 3 3 3 5" xfId="6644"/>
    <cellStyle name="Normal 9 3 3 3 3 5 2" xfId="6645"/>
    <cellStyle name="Normal 9 3 3 3 3 5 3" xfId="6646"/>
    <cellStyle name="Normal 9 3 3 3 3 5 4" xfId="11673"/>
    <cellStyle name="Normal 9 3 3 3 3 5 4 2" xfId="18651"/>
    <cellStyle name="Normal 9 3 3 3 3 6" xfId="6647"/>
    <cellStyle name="Normal 9 3 3 3 3 6 2" xfId="6648"/>
    <cellStyle name="Normal 9 3 3 3 3 6 3" xfId="6649"/>
    <cellStyle name="Normal 9 3 3 3 3 6 4" xfId="12303"/>
    <cellStyle name="Normal 9 3 3 3 3 6 4 2" xfId="19281"/>
    <cellStyle name="Normal 9 3 3 3 3 7" xfId="6650"/>
    <cellStyle name="Normal 9 3 3 3 3 8" xfId="6651"/>
    <cellStyle name="Normal 9 3 3 3 3 9" xfId="9876"/>
    <cellStyle name="Normal 9 3 3 3 3 9 2" xfId="16862"/>
    <cellStyle name="Normal 9 3 3 3 4" xfId="6652"/>
    <cellStyle name="Normal 9 3 3 3 4 2" xfId="6653"/>
    <cellStyle name="Normal 9 3 3 3 4 2 2" xfId="6654"/>
    <cellStyle name="Normal 9 3 3 3 4 2 3" xfId="6655"/>
    <cellStyle name="Normal 9 3 3 3 4 2 4" xfId="10539"/>
    <cellStyle name="Normal 9 3 3 3 4 2 4 2" xfId="17524"/>
    <cellStyle name="Normal 9 3 3 3 4 3" xfId="6656"/>
    <cellStyle name="Normal 9 3 3 3 4 3 2" xfId="6657"/>
    <cellStyle name="Normal 9 3 3 3 4 3 3" xfId="6658"/>
    <cellStyle name="Normal 9 3 3 3 4 3 4" xfId="11176"/>
    <cellStyle name="Normal 9 3 3 3 4 3 4 2" xfId="18154"/>
    <cellStyle name="Normal 9 3 3 3 4 4" xfId="6659"/>
    <cellStyle name="Normal 9 3 3 3 4 4 2" xfId="6660"/>
    <cellStyle name="Normal 9 3 3 3 4 4 3" xfId="6661"/>
    <cellStyle name="Normal 9 3 3 3 4 4 4" xfId="11806"/>
    <cellStyle name="Normal 9 3 3 3 4 4 4 2" xfId="18784"/>
    <cellStyle name="Normal 9 3 3 3 4 5" xfId="6662"/>
    <cellStyle name="Normal 9 3 3 3 4 5 2" xfId="6663"/>
    <cellStyle name="Normal 9 3 3 3 4 5 3" xfId="6664"/>
    <cellStyle name="Normal 9 3 3 3 4 5 4" xfId="12436"/>
    <cellStyle name="Normal 9 3 3 3 4 5 4 2" xfId="19414"/>
    <cellStyle name="Normal 9 3 3 3 4 6" xfId="6665"/>
    <cellStyle name="Normal 9 3 3 3 4 7" xfId="6666"/>
    <cellStyle name="Normal 9 3 3 3 4 8" xfId="10010"/>
    <cellStyle name="Normal 9 3 3 3 4 8 2" xfId="16995"/>
    <cellStyle name="Normal 9 3 3 3 4 9" xfId="20382"/>
    <cellStyle name="Normal 9 3 3 3 5" xfId="6667"/>
    <cellStyle name="Normal 9 3 3 3 5 2" xfId="6668"/>
    <cellStyle name="Normal 9 3 3 3 5 2 2" xfId="6669"/>
    <cellStyle name="Normal 9 3 3 3 5 2 3" xfId="6670"/>
    <cellStyle name="Normal 9 3 3 3 5 2 4" xfId="11476"/>
    <cellStyle name="Normal 9 3 3 3 5 2 4 2" xfId="18454"/>
    <cellStyle name="Normal 9 3 3 3 5 3" xfId="6671"/>
    <cellStyle name="Normal 9 3 3 3 5 3 2" xfId="6672"/>
    <cellStyle name="Normal 9 3 3 3 5 3 3" xfId="6673"/>
    <cellStyle name="Normal 9 3 3 3 5 3 4" xfId="12106"/>
    <cellStyle name="Normal 9 3 3 3 5 3 4 2" xfId="19084"/>
    <cellStyle name="Normal 9 3 3 3 5 4" xfId="6674"/>
    <cellStyle name="Normal 9 3 3 3 5 4 2" xfId="6675"/>
    <cellStyle name="Normal 9 3 3 3 5 4 3" xfId="6676"/>
    <cellStyle name="Normal 9 3 3 3 5 4 4" xfId="12739"/>
    <cellStyle name="Normal 9 3 3 3 5 4 4 2" xfId="19714"/>
    <cellStyle name="Normal 9 3 3 3 5 5" xfId="6677"/>
    <cellStyle name="Normal 9 3 3 3 5 6" xfId="6678"/>
    <cellStyle name="Normal 9 3 3 3 5 7" xfId="10842"/>
    <cellStyle name="Normal 9 3 3 3 5 7 2" xfId="17824"/>
    <cellStyle name="Normal 9 3 3 3 5 8" xfId="20383"/>
    <cellStyle name="Normal 9 3 3 3 6" xfId="6679"/>
    <cellStyle name="Normal 9 3 3 3 6 2" xfId="6680"/>
    <cellStyle name="Normal 9 3 3 3 6 2 2" xfId="6681"/>
    <cellStyle name="Normal 9 3 3 3 6 2 3" xfId="6682"/>
    <cellStyle name="Normal 9 3 3 3 6 2 4" xfId="12840"/>
    <cellStyle name="Normal 9 3 3 3 6 2 4 2" xfId="19815"/>
    <cellStyle name="Normal 9 3 3 3 6 3" xfId="6683"/>
    <cellStyle name="Normal 9 3 3 3 6 4" xfId="6684"/>
    <cellStyle name="Normal 9 3 3 3 6 5" xfId="10274"/>
    <cellStyle name="Normal 9 3 3 3 6 5 2" xfId="17259"/>
    <cellStyle name="Normal 9 3 3 3 6 6" xfId="20384"/>
    <cellStyle name="Normal 9 3 3 3 7" xfId="6685"/>
    <cellStyle name="Normal 9 3 3 3 7 2" xfId="6686"/>
    <cellStyle name="Normal 9 3 3 3 7 3" xfId="6687"/>
    <cellStyle name="Normal 9 3 3 3 7 4" xfId="10911"/>
    <cellStyle name="Normal 9 3 3 3 7 4 2" xfId="17889"/>
    <cellStyle name="Normal 9 3 3 3 8" xfId="6688"/>
    <cellStyle name="Normal 9 3 3 3 8 2" xfId="6689"/>
    <cellStyle name="Normal 9 3 3 3 8 3" xfId="6690"/>
    <cellStyle name="Normal 9 3 3 3 8 4" xfId="11541"/>
    <cellStyle name="Normal 9 3 3 3 8 4 2" xfId="18519"/>
    <cellStyle name="Normal 9 3 3 3 9" xfId="6691"/>
    <cellStyle name="Normal 9 3 3 3 9 2" xfId="6692"/>
    <cellStyle name="Normal 9 3 3 3 9 3" xfId="6693"/>
    <cellStyle name="Normal 9 3 3 3 9 4" xfId="12171"/>
    <cellStyle name="Normal 9 3 3 3 9 4 2" xfId="19149"/>
    <cellStyle name="Normal 9 3 3 4" xfId="6694"/>
    <cellStyle name="Normal 9 3 3 4 10" xfId="6695"/>
    <cellStyle name="Normal 9 3 3 4 11" xfId="9777"/>
    <cellStyle name="Normal 9 3 3 4 11 2" xfId="16763"/>
    <cellStyle name="Normal 9 3 3 4 12" xfId="20385"/>
    <cellStyle name="Normal 9 3 3 4 2" xfId="6696"/>
    <cellStyle name="Normal 9 3 3 4 2 10" xfId="20386"/>
    <cellStyle name="Normal 9 3 3 4 2 2" xfId="6697"/>
    <cellStyle name="Normal 9 3 3 4 2 2 2" xfId="6698"/>
    <cellStyle name="Normal 9 3 3 4 2 2 2 2" xfId="6699"/>
    <cellStyle name="Normal 9 3 3 4 2 2 2 3" xfId="6700"/>
    <cellStyle name="Normal 9 3 3 4 2 2 2 4" xfId="10704"/>
    <cellStyle name="Normal 9 3 3 4 2 2 2 4 2" xfId="17689"/>
    <cellStyle name="Normal 9 3 3 4 2 2 3" xfId="6701"/>
    <cellStyle name="Normal 9 3 3 4 2 2 3 2" xfId="6702"/>
    <cellStyle name="Normal 9 3 3 4 2 2 3 3" xfId="6703"/>
    <cellStyle name="Normal 9 3 3 4 2 2 3 4" xfId="11341"/>
    <cellStyle name="Normal 9 3 3 4 2 2 3 4 2" xfId="18319"/>
    <cellStyle name="Normal 9 3 3 4 2 2 4" xfId="6704"/>
    <cellStyle name="Normal 9 3 3 4 2 2 4 2" xfId="6705"/>
    <cellStyle name="Normal 9 3 3 4 2 2 4 3" xfId="6706"/>
    <cellStyle name="Normal 9 3 3 4 2 2 4 4" xfId="11971"/>
    <cellStyle name="Normal 9 3 3 4 2 2 4 4 2" xfId="18949"/>
    <cellStyle name="Normal 9 3 3 4 2 2 5" xfId="6707"/>
    <cellStyle name="Normal 9 3 3 4 2 2 5 2" xfId="6708"/>
    <cellStyle name="Normal 9 3 3 4 2 2 5 3" xfId="6709"/>
    <cellStyle name="Normal 9 3 3 4 2 2 5 4" xfId="12601"/>
    <cellStyle name="Normal 9 3 3 4 2 2 5 4 2" xfId="19579"/>
    <cellStyle name="Normal 9 3 3 4 2 2 6" xfId="6710"/>
    <cellStyle name="Normal 9 3 3 4 2 2 7" xfId="6711"/>
    <cellStyle name="Normal 9 3 3 4 2 2 8" xfId="10175"/>
    <cellStyle name="Normal 9 3 3 4 2 2 8 2" xfId="17160"/>
    <cellStyle name="Normal 9 3 3 4 2 2 9" xfId="20387"/>
    <cellStyle name="Normal 9 3 3 4 2 3" xfId="6712"/>
    <cellStyle name="Normal 9 3 3 4 2 3 2" xfId="6713"/>
    <cellStyle name="Normal 9 3 3 4 2 3 3" xfId="6714"/>
    <cellStyle name="Normal 9 3 3 4 2 3 4" xfId="10439"/>
    <cellStyle name="Normal 9 3 3 4 2 3 4 2" xfId="17424"/>
    <cellStyle name="Normal 9 3 3 4 2 4" xfId="6715"/>
    <cellStyle name="Normal 9 3 3 4 2 4 2" xfId="6716"/>
    <cellStyle name="Normal 9 3 3 4 2 4 3" xfId="6717"/>
    <cellStyle name="Normal 9 3 3 4 2 4 4" xfId="11076"/>
    <cellStyle name="Normal 9 3 3 4 2 4 4 2" xfId="18054"/>
    <cellStyle name="Normal 9 3 3 4 2 5" xfId="6718"/>
    <cellStyle name="Normal 9 3 3 4 2 5 2" xfId="6719"/>
    <cellStyle name="Normal 9 3 3 4 2 5 3" xfId="6720"/>
    <cellStyle name="Normal 9 3 3 4 2 5 4" xfId="11706"/>
    <cellStyle name="Normal 9 3 3 4 2 5 4 2" xfId="18684"/>
    <cellStyle name="Normal 9 3 3 4 2 6" xfId="6721"/>
    <cellStyle name="Normal 9 3 3 4 2 6 2" xfId="6722"/>
    <cellStyle name="Normal 9 3 3 4 2 6 3" xfId="6723"/>
    <cellStyle name="Normal 9 3 3 4 2 6 4" xfId="12336"/>
    <cellStyle name="Normal 9 3 3 4 2 6 4 2" xfId="19314"/>
    <cellStyle name="Normal 9 3 3 4 2 7" xfId="6724"/>
    <cellStyle name="Normal 9 3 3 4 2 8" xfId="6725"/>
    <cellStyle name="Normal 9 3 3 4 2 9" xfId="9909"/>
    <cellStyle name="Normal 9 3 3 4 2 9 2" xfId="16895"/>
    <cellStyle name="Normal 9 3 3 4 3" xfId="6726"/>
    <cellStyle name="Normal 9 3 3 4 3 2" xfId="6727"/>
    <cellStyle name="Normal 9 3 3 4 3 2 2" xfId="6728"/>
    <cellStyle name="Normal 9 3 3 4 3 2 3" xfId="6729"/>
    <cellStyle name="Normal 9 3 3 4 3 2 4" xfId="10572"/>
    <cellStyle name="Normal 9 3 3 4 3 2 4 2" xfId="17557"/>
    <cellStyle name="Normal 9 3 3 4 3 3" xfId="6730"/>
    <cellStyle name="Normal 9 3 3 4 3 3 2" xfId="6731"/>
    <cellStyle name="Normal 9 3 3 4 3 3 3" xfId="6732"/>
    <cellStyle name="Normal 9 3 3 4 3 3 4" xfId="11209"/>
    <cellStyle name="Normal 9 3 3 4 3 3 4 2" xfId="18187"/>
    <cellStyle name="Normal 9 3 3 4 3 4" xfId="6733"/>
    <cellStyle name="Normal 9 3 3 4 3 4 2" xfId="6734"/>
    <cellStyle name="Normal 9 3 3 4 3 4 3" xfId="6735"/>
    <cellStyle name="Normal 9 3 3 4 3 4 4" xfId="11839"/>
    <cellStyle name="Normal 9 3 3 4 3 4 4 2" xfId="18817"/>
    <cellStyle name="Normal 9 3 3 4 3 5" xfId="6736"/>
    <cellStyle name="Normal 9 3 3 4 3 5 2" xfId="6737"/>
    <cellStyle name="Normal 9 3 3 4 3 5 3" xfId="6738"/>
    <cellStyle name="Normal 9 3 3 4 3 5 4" xfId="12469"/>
    <cellStyle name="Normal 9 3 3 4 3 5 4 2" xfId="19447"/>
    <cellStyle name="Normal 9 3 3 4 3 6" xfId="6739"/>
    <cellStyle name="Normal 9 3 3 4 3 7" xfId="6740"/>
    <cellStyle name="Normal 9 3 3 4 3 8" xfId="10043"/>
    <cellStyle name="Normal 9 3 3 4 3 8 2" xfId="17028"/>
    <cellStyle name="Normal 9 3 3 4 3 9" xfId="20388"/>
    <cellStyle name="Normal 9 3 3 4 4" xfId="6741"/>
    <cellStyle name="Normal 9 3 3 4 4 2" xfId="6742"/>
    <cellStyle name="Normal 9 3 3 4 4 2 2" xfId="6743"/>
    <cellStyle name="Normal 9 3 3 4 4 2 3" xfId="6744"/>
    <cellStyle name="Normal 9 3 3 4 4 2 4" xfId="11477"/>
    <cellStyle name="Normal 9 3 3 4 4 2 4 2" xfId="18455"/>
    <cellStyle name="Normal 9 3 3 4 4 3" xfId="6745"/>
    <cellStyle name="Normal 9 3 3 4 4 3 2" xfId="6746"/>
    <cellStyle name="Normal 9 3 3 4 4 3 3" xfId="6747"/>
    <cellStyle name="Normal 9 3 3 4 4 3 4" xfId="12107"/>
    <cellStyle name="Normal 9 3 3 4 4 3 4 2" xfId="19085"/>
    <cellStyle name="Normal 9 3 3 4 4 4" xfId="6748"/>
    <cellStyle name="Normal 9 3 3 4 4 4 2" xfId="6749"/>
    <cellStyle name="Normal 9 3 3 4 4 4 3" xfId="6750"/>
    <cellStyle name="Normal 9 3 3 4 4 4 4" xfId="12740"/>
    <cellStyle name="Normal 9 3 3 4 4 4 4 2" xfId="19715"/>
    <cellStyle name="Normal 9 3 3 4 4 5" xfId="6751"/>
    <cellStyle name="Normal 9 3 3 4 4 6" xfId="6752"/>
    <cellStyle name="Normal 9 3 3 4 4 7" xfId="10843"/>
    <cellStyle name="Normal 9 3 3 4 4 7 2" xfId="17825"/>
    <cellStyle name="Normal 9 3 3 4 4 8" xfId="20389"/>
    <cellStyle name="Normal 9 3 3 4 5" xfId="6753"/>
    <cellStyle name="Normal 9 3 3 4 5 2" xfId="6754"/>
    <cellStyle name="Normal 9 3 3 4 5 2 2" xfId="6755"/>
    <cellStyle name="Normal 9 3 3 4 5 2 3" xfId="6756"/>
    <cellStyle name="Normal 9 3 3 4 5 2 4" xfId="12841"/>
    <cellStyle name="Normal 9 3 3 4 5 2 4 2" xfId="19816"/>
    <cellStyle name="Normal 9 3 3 4 5 3" xfId="6757"/>
    <cellStyle name="Normal 9 3 3 4 5 4" xfId="6758"/>
    <cellStyle name="Normal 9 3 3 4 5 5" xfId="10307"/>
    <cellStyle name="Normal 9 3 3 4 5 5 2" xfId="17292"/>
    <cellStyle name="Normal 9 3 3 4 5 6" xfId="20390"/>
    <cellStyle name="Normal 9 3 3 4 6" xfId="6759"/>
    <cellStyle name="Normal 9 3 3 4 6 2" xfId="6760"/>
    <cellStyle name="Normal 9 3 3 4 6 3" xfId="6761"/>
    <cellStyle name="Normal 9 3 3 4 6 4" xfId="10944"/>
    <cellStyle name="Normal 9 3 3 4 6 4 2" xfId="17922"/>
    <cellStyle name="Normal 9 3 3 4 7" xfId="6762"/>
    <cellStyle name="Normal 9 3 3 4 7 2" xfId="6763"/>
    <cellStyle name="Normal 9 3 3 4 7 3" xfId="6764"/>
    <cellStyle name="Normal 9 3 3 4 7 4" xfId="11574"/>
    <cellStyle name="Normal 9 3 3 4 7 4 2" xfId="18552"/>
    <cellStyle name="Normal 9 3 3 4 8" xfId="6765"/>
    <cellStyle name="Normal 9 3 3 4 8 2" xfId="6766"/>
    <cellStyle name="Normal 9 3 3 4 8 3" xfId="6767"/>
    <cellStyle name="Normal 9 3 3 4 8 4" xfId="12204"/>
    <cellStyle name="Normal 9 3 3 4 8 4 2" xfId="19182"/>
    <cellStyle name="Normal 9 3 3 4 9" xfId="6768"/>
    <cellStyle name="Normal 9 3 3 5" xfId="6769"/>
    <cellStyle name="Normal 9 3 3 5 10" xfId="20391"/>
    <cellStyle name="Normal 9 3 3 5 2" xfId="6770"/>
    <cellStyle name="Normal 9 3 3 5 2 2" xfId="6771"/>
    <cellStyle name="Normal 9 3 3 5 2 2 2" xfId="6772"/>
    <cellStyle name="Normal 9 3 3 5 2 2 3" xfId="6773"/>
    <cellStyle name="Normal 9 3 3 5 2 2 4" xfId="10638"/>
    <cellStyle name="Normal 9 3 3 5 2 2 4 2" xfId="17623"/>
    <cellStyle name="Normal 9 3 3 5 2 3" xfId="6774"/>
    <cellStyle name="Normal 9 3 3 5 2 3 2" xfId="6775"/>
    <cellStyle name="Normal 9 3 3 5 2 3 3" xfId="6776"/>
    <cellStyle name="Normal 9 3 3 5 2 3 4" xfId="11275"/>
    <cellStyle name="Normal 9 3 3 5 2 3 4 2" xfId="18253"/>
    <cellStyle name="Normal 9 3 3 5 2 4" xfId="6777"/>
    <cellStyle name="Normal 9 3 3 5 2 4 2" xfId="6778"/>
    <cellStyle name="Normal 9 3 3 5 2 4 3" xfId="6779"/>
    <cellStyle name="Normal 9 3 3 5 2 4 4" xfId="11905"/>
    <cellStyle name="Normal 9 3 3 5 2 4 4 2" xfId="18883"/>
    <cellStyle name="Normal 9 3 3 5 2 5" xfId="6780"/>
    <cellStyle name="Normal 9 3 3 5 2 5 2" xfId="6781"/>
    <cellStyle name="Normal 9 3 3 5 2 5 3" xfId="6782"/>
    <cellStyle name="Normal 9 3 3 5 2 5 4" xfId="12535"/>
    <cellStyle name="Normal 9 3 3 5 2 5 4 2" xfId="19513"/>
    <cellStyle name="Normal 9 3 3 5 2 6" xfId="6783"/>
    <cellStyle name="Normal 9 3 3 5 2 7" xfId="6784"/>
    <cellStyle name="Normal 9 3 3 5 2 8" xfId="10109"/>
    <cellStyle name="Normal 9 3 3 5 2 8 2" xfId="17094"/>
    <cellStyle name="Normal 9 3 3 5 2 9" xfId="20392"/>
    <cellStyle name="Normal 9 3 3 5 3" xfId="6785"/>
    <cellStyle name="Normal 9 3 3 5 3 2" xfId="6786"/>
    <cellStyle name="Normal 9 3 3 5 3 3" xfId="6787"/>
    <cellStyle name="Normal 9 3 3 5 3 4" xfId="10373"/>
    <cellStyle name="Normal 9 3 3 5 3 4 2" xfId="17358"/>
    <cellStyle name="Normal 9 3 3 5 4" xfId="6788"/>
    <cellStyle name="Normal 9 3 3 5 4 2" xfId="6789"/>
    <cellStyle name="Normal 9 3 3 5 4 3" xfId="6790"/>
    <cellStyle name="Normal 9 3 3 5 4 4" xfId="11010"/>
    <cellStyle name="Normal 9 3 3 5 4 4 2" xfId="17988"/>
    <cellStyle name="Normal 9 3 3 5 5" xfId="6791"/>
    <cellStyle name="Normal 9 3 3 5 5 2" xfId="6792"/>
    <cellStyle name="Normal 9 3 3 5 5 3" xfId="6793"/>
    <cellStyle name="Normal 9 3 3 5 5 4" xfId="11640"/>
    <cellStyle name="Normal 9 3 3 5 5 4 2" xfId="18618"/>
    <cellStyle name="Normal 9 3 3 5 6" xfId="6794"/>
    <cellStyle name="Normal 9 3 3 5 6 2" xfId="6795"/>
    <cellStyle name="Normal 9 3 3 5 6 3" xfId="6796"/>
    <cellStyle name="Normal 9 3 3 5 6 4" xfId="12270"/>
    <cellStyle name="Normal 9 3 3 5 6 4 2" xfId="19248"/>
    <cellStyle name="Normal 9 3 3 5 7" xfId="6797"/>
    <cellStyle name="Normal 9 3 3 5 8" xfId="6798"/>
    <cellStyle name="Normal 9 3 3 5 9" xfId="9843"/>
    <cellStyle name="Normal 9 3 3 5 9 2" xfId="16829"/>
    <cellStyle name="Normal 9 3 3 6" xfId="6799"/>
    <cellStyle name="Normal 9 3 3 6 2" xfId="6800"/>
    <cellStyle name="Normal 9 3 3 6 2 2" xfId="6801"/>
    <cellStyle name="Normal 9 3 3 6 2 3" xfId="6802"/>
    <cellStyle name="Normal 9 3 3 6 2 4" xfId="10506"/>
    <cellStyle name="Normal 9 3 3 6 2 4 2" xfId="17491"/>
    <cellStyle name="Normal 9 3 3 6 3" xfId="6803"/>
    <cellStyle name="Normal 9 3 3 6 3 2" xfId="6804"/>
    <cellStyle name="Normal 9 3 3 6 3 3" xfId="6805"/>
    <cellStyle name="Normal 9 3 3 6 3 4" xfId="11143"/>
    <cellStyle name="Normal 9 3 3 6 3 4 2" xfId="18121"/>
    <cellStyle name="Normal 9 3 3 6 4" xfId="6806"/>
    <cellStyle name="Normal 9 3 3 6 4 2" xfId="6807"/>
    <cellStyle name="Normal 9 3 3 6 4 3" xfId="6808"/>
    <cellStyle name="Normal 9 3 3 6 4 4" xfId="11773"/>
    <cellStyle name="Normal 9 3 3 6 4 4 2" xfId="18751"/>
    <cellStyle name="Normal 9 3 3 6 5" xfId="6809"/>
    <cellStyle name="Normal 9 3 3 6 5 2" xfId="6810"/>
    <cellStyle name="Normal 9 3 3 6 5 3" xfId="6811"/>
    <cellStyle name="Normal 9 3 3 6 5 4" xfId="12403"/>
    <cellStyle name="Normal 9 3 3 6 5 4 2" xfId="19381"/>
    <cellStyle name="Normal 9 3 3 6 6" xfId="6812"/>
    <cellStyle name="Normal 9 3 3 6 7" xfId="6813"/>
    <cellStyle name="Normal 9 3 3 6 8" xfId="9977"/>
    <cellStyle name="Normal 9 3 3 6 8 2" xfId="16962"/>
    <cellStyle name="Normal 9 3 3 6 9" xfId="20393"/>
    <cellStyle name="Normal 9 3 3 7" xfId="6814"/>
    <cellStyle name="Normal 9 3 3 7 2" xfId="6815"/>
    <cellStyle name="Normal 9 3 3 7 2 2" xfId="6816"/>
    <cellStyle name="Normal 9 3 3 7 2 3" xfId="6817"/>
    <cellStyle name="Normal 9 3 3 7 2 4" xfId="11407"/>
    <cellStyle name="Normal 9 3 3 7 2 4 2" xfId="18385"/>
    <cellStyle name="Normal 9 3 3 7 3" xfId="6818"/>
    <cellStyle name="Normal 9 3 3 7 3 2" xfId="6819"/>
    <cellStyle name="Normal 9 3 3 7 3 3" xfId="6820"/>
    <cellStyle name="Normal 9 3 3 7 3 4" xfId="12037"/>
    <cellStyle name="Normal 9 3 3 7 3 4 2" xfId="19015"/>
    <cellStyle name="Normal 9 3 3 7 4" xfId="6821"/>
    <cellStyle name="Normal 9 3 3 7 4 2" xfId="6822"/>
    <cellStyle name="Normal 9 3 3 7 4 3" xfId="6823"/>
    <cellStyle name="Normal 9 3 3 7 4 4" xfId="12667"/>
    <cellStyle name="Normal 9 3 3 7 4 4 2" xfId="19645"/>
    <cellStyle name="Normal 9 3 3 7 5" xfId="6824"/>
    <cellStyle name="Normal 9 3 3 7 6" xfId="6825"/>
    <cellStyle name="Normal 9 3 3 7 7" xfId="10770"/>
    <cellStyle name="Normal 9 3 3 7 7 2" xfId="17755"/>
    <cellStyle name="Normal 9 3 3 7 8" xfId="20394"/>
    <cellStyle name="Normal 9 3 3 8" xfId="6826"/>
    <cellStyle name="Normal 9 3 3 8 2" xfId="6827"/>
    <cellStyle name="Normal 9 3 3 8 2 2" xfId="6828"/>
    <cellStyle name="Normal 9 3 3 8 2 3" xfId="6829"/>
    <cellStyle name="Normal 9 3 3 8 2 4" xfId="12771"/>
    <cellStyle name="Normal 9 3 3 8 2 4 2" xfId="19746"/>
    <cellStyle name="Normal 9 3 3 8 3" xfId="6830"/>
    <cellStyle name="Normal 9 3 3 8 4" xfId="6831"/>
    <cellStyle name="Normal 9 3 3 8 5" xfId="10241"/>
    <cellStyle name="Normal 9 3 3 8 5 2" xfId="17226"/>
    <cellStyle name="Normal 9 3 3 8 6" xfId="20395"/>
    <cellStyle name="Normal 9 3 3 9" xfId="6832"/>
    <cellStyle name="Normal 9 3 3 9 2" xfId="6833"/>
    <cellStyle name="Normal 9 3 3 9 3" xfId="6834"/>
    <cellStyle name="Normal 9 3 3 9 4" xfId="10878"/>
    <cellStyle name="Normal 9 3 3 9 4 2" xfId="17856"/>
    <cellStyle name="Normal 9 3 4" xfId="6835"/>
    <cellStyle name="Normal 9 3 4 10" xfId="6836"/>
    <cellStyle name="Normal 9 3 4 10 2" xfId="6837"/>
    <cellStyle name="Normal 9 3 4 10 3" xfId="6838"/>
    <cellStyle name="Normal 9 3 4 10 4" xfId="12147"/>
    <cellStyle name="Normal 9 3 4 10 4 2" xfId="19125"/>
    <cellStyle name="Normal 9 3 4 11" xfId="6839"/>
    <cellStyle name="Normal 9 3 4 12" xfId="6840"/>
    <cellStyle name="Normal 9 3 4 13" xfId="9719"/>
    <cellStyle name="Normal 9 3 4 13 2" xfId="16706"/>
    <cellStyle name="Normal 9 3 4 14" xfId="20396"/>
    <cellStyle name="Normal 9 3 4 2" xfId="6841"/>
    <cellStyle name="Normal 9 3 4 2 10" xfId="6842"/>
    <cellStyle name="Normal 9 3 4 2 11" xfId="6843"/>
    <cellStyle name="Normal 9 3 4 2 12" xfId="9753"/>
    <cellStyle name="Normal 9 3 4 2 12 2" xfId="16739"/>
    <cellStyle name="Normal 9 3 4 2 13" xfId="20397"/>
    <cellStyle name="Normal 9 3 4 2 2" xfId="6844"/>
    <cellStyle name="Normal 9 3 4 2 2 10" xfId="9819"/>
    <cellStyle name="Normal 9 3 4 2 2 10 2" xfId="16805"/>
    <cellStyle name="Normal 9 3 4 2 2 11" xfId="20398"/>
    <cellStyle name="Normal 9 3 4 2 2 2" xfId="6845"/>
    <cellStyle name="Normal 9 3 4 2 2 2 10" xfId="20399"/>
    <cellStyle name="Normal 9 3 4 2 2 2 2" xfId="6846"/>
    <cellStyle name="Normal 9 3 4 2 2 2 2 2" xfId="6847"/>
    <cellStyle name="Normal 9 3 4 2 2 2 2 2 2" xfId="6848"/>
    <cellStyle name="Normal 9 3 4 2 2 2 2 2 3" xfId="6849"/>
    <cellStyle name="Normal 9 3 4 2 2 2 2 2 4" xfId="10746"/>
    <cellStyle name="Normal 9 3 4 2 2 2 2 2 4 2" xfId="17731"/>
    <cellStyle name="Normal 9 3 4 2 2 2 2 3" xfId="6850"/>
    <cellStyle name="Normal 9 3 4 2 2 2 2 3 2" xfId="6851"/>
    <cellStyle name="Normal 9 3 4 2 2 2 2 3 3" xfId="6852"/>
    <cellStyle name="Normal 9 3 4 2 2 2 2 3 4" xfId="11383"/>
    <cellStyle name="Normal 9 3 4 2 2 2 2 3 4 2" xfId="18361"/>
    <cellStyle name="Normal 9 3 4 2 2 2 2 4" xfId="6853"/>
    <cellStyle name="Normal 9 3 4 2 2 2 2 4 2" xfId="6854"/>
    <cellStyle name="Normal 9 3 4 2 2 2 2 4 3" xfId="6855"/>
    <cellStyle name="Normal 9 3 4 2 2 2 2 4 4" xfId="12013"/>
    <cellStyle name="Normal 9 3 4 2 2 2 2 4 4 2" xfId="18991"/>
    <cellStyle name="Normal 9 3 4 2 2 2 2 5" xfId="6856"/>
    <cellStyle name="Normal 9 3 4 2 2 2 2 5 2" xfId="6857"/>
    <cellStyle name="Normal 9 3 4 2 2 2 2 5 3" xfId="6858"/>
    <cellStyle name="Normal 9 3 4 2 2 2 2 5 4" xfId="12643"/>
    <cellStyle name="Normal 9 3 4 2 2 2 2 5 4 2" xfId="19621"/>
    <cellStyle name="Normal 9 3 4 2 2 2 2 6" xfId="6859"/>
    <cellStyle name="Normal 9 3 4 2 2 2 2 7" xfId="6860"/>
    <cellStyle name="Normal 9 3 4 2 2 2 2 8" xfId="10217"/>
    <cellStyle name="Normal 9 3 4 2 2 2 2 8 2" xfId="17202"/>
    <cellStyle name="Normal 9 3 4 2 2 2 2 9" xfId="20400"/>
    <cellStyle name="Normal 9 3 4 2 2 2 3" xfId="6861"/>
    <cellStyle name="Normal 9 3 4 2 2 2 3 2" xfId="6862"/>
    <cellStyle name="Normal 9 3 4 2 2 2 3 3" xfId="6863"/>
    <cellStyle name="Normal 9 3 4 2 2 2 3 4" xfId="10481"/>
    <cellStyle name="Normal 9 3 4 2 2 2 3 4 2" xfId="17466"/>
    <cellStyle name="Normal 9 3 4 2 2 2 4" xfId="6864"/>
    <cellStyle name="Normal 9 3 4 2 2 2 4 2" xfId="6865"/>
    <cellStyle name="Normal 9 3 4 2 2 2 4 3" xfId="6866"/>
    <cellStyle name="Normal 9 3 4 2 2 2 4 4" xfId="11118"/>
    <cellStyle name="Normal 9 3 4 2 2 2 4 4 2" xfId="18096"/>
    <cellStyle name="Normal 9 3 4 2 2 2 5" xfId="6867"/>
    <cellStyle name="Normal 9 3 4 2 2 2 5 2" xfId="6868"/>
    <cellStyle name="Normal 9 3 4 2 2 2 5 3" xfId="6869"/>
    <cellStyle name="Normal 9 3 4 2 2 2 5 4" xfId="11748"/>
    <cellStyle name="Normal 9 3 4 2 2 2 5 4 2" xfId="18726"/>
    <cellStyle name="Normal 9 3 4 2 2 2 6" xfId="6870"/>
    <cellStyle name="Normal 9 3 4 2 2 2 6 2" xfId="6871"/>
    <cellStyle name="Normal 9 3 4 2 2 2 6 3" xfId="6872"/>
    <cellStyle name="Normal 9 3 4 2 2 2 6 4" xfId="12378"/>
    <cellStyle name="Normal 9 3 4 2 2 2 6 4 2" xfId="19356"/>
    <cellStyle name="Normal 9 3 4 2 2 2 7" xfId="6873"/>
    <cellStyle name="Normal 9 3 4 2 2 2 8" xfId="6874"/>
    <cellStyle name="Normal 9 3 4 2 2 2 9" xfId="9951"/>
    <cellStyle name="Normal 9 3 4 2 2 2 9 2" xfId="16937"/>
    <cellStyle name="Normal 9 3 4 2 2 3" xfId="6875"/>
    <cellStyle name="Normal 9 3 4 2 2 3 2" xfId="6876"/>
    <cellStyle name="Normal 9 3 4 2 2 3 2 2" xfId="6877"/>
    <cellStyle name="Normal 9 3 4 2 2 3 2 3" xfId="6878"/>
    <cellStyle name="Normal 9 3 4 2 2 3 2 4" xfId="10614"/>
    <cellStyle name="Normal 9 3 4 2 2 3 2 4 2" xfId="17599"/>
    <cellStyle name="Normal 9 3 4 2 2 3 3" xfId="6879"/>
    <cellStyle name="Normal 9 3 4 2 2 3 3 2" xfId="6880"/>
    <cellStyle name="Normal 9 3 4 2 2 3 3 3" xfId="6881"/>
    <cellStyle name="Normal 9 3 4 2 2 3 3 4" xfId="11251"/>
    <cellStyle name="Normal 9 3 4 2 2 3 3 4 2" xfId="18229"/>
    <cellStyle name="Normal 9 3 4 2 2 3 4" xfId="6882"/>
    <cellStyle name="Normal 9 3 4 2 2 3 4 2" xfId="6883"/>
    <cellStyle name="Normal 9 3 4 2 2 3 4 3" xfId="6884"/>
    <cellStyle name="Normal 9 3 4 2 2 3 4 4" xfId="11881"/>
    <cellStyle name="Normal 9 3 4 2 2 3 4 4 2" xfId="18859"/>
    <cellStyle name="Normal 9 3 4 2 2 3 5" xfId="6885"/>
    <cellStyle name="Normal 9 3 4 2 2 3 5 2" xfId="6886"/>
    <cellStyle name="Normal 9 3 4 2 2 3 5 3" xfId="6887"/>
    <cellStyle name="Normal 9 3 4 2 2 3 5 4" xfId="12511"/>
    <cellStyle name="Normal 9 3 4 2 2 3 5 4 2" xfId="19489"/>
    <cellStyle name="Normal 9 3 4 2 2 3 6" xfId="6888"/>
    <cellStyle name="Normal 9 3 4 2 2 3 7" xfId="6889"/>
    <cellStyle name="Normal 9 3 4 2 2 3 8" xfId="10085"/>
    <cellStyle name="Normal 9 3 4 2 2 3 8 2" xfId="17070"/>
    <cellStyle name="Normal 9 3 4 2 2 3 9" xfId="20401"/>
    <cellStyle name="Normal 9 3 4 2 2 4" xfId="6890"/>
    <cellStyle name="Normal 9 3 4 2 2 4 2" xfId="6891"/>
    <cellStyle name="Normal 9 3 4 2 2 4 3" xfId="6892"/>
    <cellStyle name="Normal 9 3 4 2 2 4 4" xfId="10349"/>
    <cellStyle name="Normal 9 3 4 2 2 4 4 2" xfId="17334"/>
    <cellStyle name="Normal 9 3 4 2 2 5" xfId="6893"/>
    <cellStyle name="Normal 9 3 4 2 2 5 2" xfId="6894"/>
    <cellStyle name="Normal 9 3 4 2 2 5 3" xfId="6895"/>
    <cellStyle name="Normal 9 3 4 2 2 5 4" xfId="10986"/>
    <cellStyle name="Normal 9 3 4 2 2 5 4 2" xfId="17964"/>
    <cellStyle name="Normal 9 3 4 2 2 6" xfId="6896"/>
    <cellStyle name="Normal 9 3 4 2 2 6 2" xfId="6897"/>
    <cellStyle name="Normal 9 3 4 2 2 6 3" xfId="6898"/>
    <cellStyle name="Normal 9 3 4 2 2 6 4" xfId="11616"/>
    <cellStyle name="Normal 9 3 4 2 2 6 4 2" xfId="18594"/>
    <cellStyle name="Normal 9 3 4 2 2 7" xfId="6899"/>
    <cellStyle name="Normal 9 3 4 2 2 7 2" xfId="6900"/>
    <cellStyle name="Normal 9 3 4 2 2 7 3" xfId="6901"/>
    <cellStyle name="Normal 9 3 4 2 2 7 4" xfId="12246"/>
    <cellStyle name="Normal 9 3 4 2 2 7 4 2" xfId="19224"/>
    <cellStyle name="Normal 9 3 4 2 2 8" xfId="6902"/>
    <cellStyle name="Normal 9 3 4 2 2 9" xfId="6903"/>
    <cellStyle name="Normal 9 3 4 2 3" xfId="6904"/>
    <cellStyle name="Normal 9 3 4 2 3 10" xfId="20402"/>
    <cellStyle name="Normal 9 3 4 2 3 2" xfId="6905"/>
    <cellStyle name="Normal 9 3 4 2 3 2 2" xfId="6906"/>
    <cellStyle name="Normal 9 3 4 2 3 2 2 2" xfId="6907"/>
    <cellStyle name="Normal 9 3 4 2 3 2 2 3" xfId="6908"/>
    <cellStyle name="Normal 9 3 4 2 3 2 2 4" xfId="10680"/>
    <cellStyle name="Normal 9 3 4 2 3 2 2 4 2" xfId="17665"/>
    <cellStyle name="Normal 9 3 4 2 3 2 3" xfId="6909"/>
    <cellStyle name="Normal 9 3 4 2 3 2 3 2" xfId="6910"/>
    <cellStyle name="Normal 9 3 4 2 3 2 3 3" xfId="6911"/>
    <cellStyle name="Normal 9 3 4 2 3 2 3 4" xfId="11317"/>
    <cellStyle name="Normal 9 3 4 2 3 2 3 4 2" xfId="18295"/>
    <cellStyle name="Normal 9 3 4 2 3 2 4" xfId="6912"/>
    <cellStyle name="Normal 9 3 4 2 3 2 4 2" xfId="6913"/>
    <cellStyle name="Normal 9 3 4 2 3 2 4 3" xfId="6914"/>
    <cellStyle name="Normal 9 3 4 2 3 2 4 4" xfId="11947"/>
    <cellStyle name="Normal 9 3 4 2 3 2 4 4 2" xfId="18925"/>
    <cellStyle name="Normal 9 3 4 2 3 2 5" xfId="6915"/>
    <cellStyle name="Normal 9 3 4 2 3 2 5 2" xfId="6916"/>
    <cellStyle name="Normal 9 3 4 2 3 2 5 3" xfId="6917"/>
    <cellStyle name="Normal 9 3 4 2 3 2 5 4" xfId="12577"/>
    <cellStyle name="Normal 9 3 4 2 3 2 5 4 2" xfId="19555"/>
    <cellStyle name="Normal 9 3 4 2 3 2 6" xfId="6918"/>
    <cellStyle name="Normal 9 3 4 2 3 2 7" xfId="6919"/>
    <cellStyle name="Normal 9 3 4 2 3 2 8" xfId="10151"/>
    <cellStyle name="Normal 9 3 4 2 3 2 8 2" xfId="17136"/>
    <cellStyle name="Normal 9 3 4 2 3 2 9" xfId="20403"/>
    <cellStyle name="Normal 9 3 4 2 3 3" xfId="6920"/>
    <cellStyle name="Normal 9 3 4 2 3 3 2" xfId="6921"/>
    <cellStyle name="Normal 9 3 4 2 3 3 3" xfId="6922"/>
    <cellStyle name="Normal 9 3 4 2 3 3 4" xfId="10415"/>
    <cellStyle name="Normal 9 3 4 2 3 3 4 2" xfId="17400"/>
    <cellStyle name="Normal 9 3 4 2 3 4" xfId="6923"/>
    <cellStyle name="Normal 9 3 4 2 3 4 2" xfId="6924"/>
    <cellStyle name="Normal 9 3 4 2 3 4 3" xfId="6925"/>
    <cellStyle name="Normal 9 3 4 2 3 4 4" xfId="11052"/>
    <cellStyle name="Normal 9 3 4 2 3 4 4 2" xfId="18030"/>
    <cellStyle name="Normal 9 3 4 2 3 5" xfId="6926"/>
    <cellStyle name="Normal 9 3 4 2 3 5 2" xfId="6927"/>
    <cellStyle name="Normal 9 3 4 2 3 5 3" xfId="6928"/>
    <cellStyle name="Normal 9 3 4 2 3 5 4" xfId="11682"/>
    <cellStyle name="Normal 9 3 4 2 3 5 4 2" xfId="18660"/>
    <cellStyle name="Normal 9 3 4 2 3 6" xfId="6929"/>
    <cellStyle name="Normal 9 3 4 2 3 6 2" xfId="6930"/>
    <cellStyle name="Normal 9 3 4 2 3 6 3" xfId="6931"/>
    <cellStyle name="Normal 9 3 4 2 3 6 4" xfId="12312"/>
    <cellStyle name="Normal 9 3 4 2 3 6 4 2" xfId="19290"/>
    <cellStyle name="Normal 9 3 4 2 3 7" xfId="6932"/>
    <cellStyle name="Normal 9 3 4 2 3 8" xfId="6933"/>
    <cellStyle name="Normal 9 3 4 2 3 9" xfId="9885"/>
    <cellStyle name="Normal 9 3 4 2 3 9 2" xfId="16871"/>
    <cellStyle name="Normal 9 3 4 2 4" xfId="6934"/>
    <cellStyle name="Normal 9 3 4 2 4 2" xfId="6935"/>
    <cellStyle name="Normal 9 3 4 2 4 2 2" xfId="6936"/>
    <cellStyle name="Normal 9 3 4 2 4 2 3" xfId="6937"/>
    <cellStyle name="Normal 9 3 4 2 4 2 4" xfId="10548"/>
    <cellStyle name="Normal 9 3 4 2 4 2 4 2" xfId="17533"/>
    <cellStyle name="Normal 9 3 4 2 4 3" xfId="6938"/>
    <cellStyle name="Normal 9 3 4 2 4 3 2" xfId="6939"/>
    <cellStyle name="Normal 9 3 4 2 4 3 3" xfId="6940"/>
    <cellStyle name="Normal 9 3 4 2 4 3 4" xfId="11185"/>
    <cellStyle name="Normal 9 3 4 2 4 3 4 2" xfId="18163"/>
    <cellStyle name="Normal 9 3 4 2 4 4" xfId="6941"/>
    <cellStyle name="Normal 9 3 4 2 4 4 2" xfId="6942"/>
    <cellStyle name="Normal 9 3 4 2 4 4 3" xfId="6943"/>
    <cellStyle name="Normal 9 3 4 2 4 4 4" xfId="11815"/>
    <cellStyle name="Normal 9 3 4 2 4 4 4 2" xfId="18793"/>
    <cellStyle name="Normal 9 3 4 2 4 5" xfId="6944"/>
    <cellStyle name="Normal 9 3 4 2 4 5 2" xfId="6945"/>
    <cellStyle name="Normal 9 3 4 2 4 5 3" xfId="6946"/>
    <cellStyle name="Normal 9 3 4 2 4 5 4" xfId="12445"/>
    <cellStyle name="Normal 9 3 4 2 4 5 4 2" xfId="19423"/>
    <cellStyle name="Normal 9 3 4 2 4 6" xfId="6947"/>
    <cellStyle name="Normal 9 3 4 2 4 7" xfId="6948"/>
    <cellStyle name="Normal 9 3 4 2 4 8" xfId="10019"/>
    <cellStyle name="Normal 9 3 4 2 4 8 2" xfId="17004"/>
    <cellStyle name="Normal 9 3 4 2 4 9" xfId="20404"/>
    <cellStyle name="Normal 9 3 4 2 5" xfId="6949"/>
    <cellStyle name="Normal 9 3 4 2 5 2" xfId="6950"/>
    <cellStyle name="Normal 9 3 4 2 5 2 2" xfId="6951"/>
    <cellStyle name="Normal 9 3 4 2 5 2 3" xfId="6952"/>
    <cellStyle name="Normal 9 3 4 2 5 2 4" xfId="11478"/>
    <cellStyle name="Normal 9 3 4 2 5 2 4 2" xfId="18456"/>
    <cellStyle name="Normal 9 3 4 2 5 3" xfId="6953"/>
    <cellStyle name="Normal 9 3 4 2 5 3 2" xfId="6954"/>
    <cellStyle name="Normal 9 3 4 2 5 3 3" xfId="6955"/>
    <cellStyle name="Normal 9 3 4 2 5 3 4" xfId="12108"/>
    <cellStyle name="Normal 9 3 4 2 5 3 4 2" xfId="19086"/>
    <cellStyle name="Normal 9 3 4 2 5 4" xfId="6956"/>
    <cellStyle name="Normal 9 3 4 2 5 4 2" xfId="6957"/>
    <cellStyle name="Normal 9 3 4 2 5 4 3" xfId="6958"/>
    <cellStyle name="Normal 9 3 4 2 5 4 4" xfId="12741"/>
    <cellStyle name="Normal 9 3 4 2 5 4 4 2" xfId="19716"/>
    <cellStyle name="Normal 9 3 4 2 5 5" xfId="6959"/>
    <cellStyle name="Normal 9 3 4 2 5 6" xfId="6960"/>
    <cellStyle name="Normal 9 3 4 2 5 7" xfId="10844"/>
    <cellStyle name="Normal 9 3 4 2 5 7 2" xfId="17826"/>
    <cellStyle name="Normal 9 3 4 2 5 8" xfId="20405"/>
    <cellStyle name="Normal 9 3 4 2 6" xfId="6961"/>
    <cellStyle name="Normal 9 3 4 2 6 2" xfId="6962"/>
    <cellStyle name="Normal 9 3 4 2 6 2 2" xfId="6963"/>
    <cellStyle name="Normal 9 3 4 2 6 2 3" xfId="6964"/>
    <cellStyle name="Normal 9 3 4 2 6 2 4" xfId="12842"/>
    <cellStyle name="Normal 9 3 4 2 6 2 4 2" xfId="19817"/>
    <cellStyle name="Normal 9 3 4 2 6 3" xfId="6965"/>
    <cellStyle name="Normal 9 3 4 2 6 4" xfId="6966"/>
    <cellStyle name="Normal 9 3 4 2 6 5" xfId="10283"/>
    <cellStyle name="Normal 9 3 4 2 6 5 2" xfId="17268"/>
    <cellStyle name="Normal 9 3 4 2 6 6" xfId="20406"/>
    <cellStyle name="Normal 9 3 4 2 7" xfId="6967"/>
    <cellStyle name="Normal 9 3 4 2 7 2" xfId="6968"/>
    <cellStyle name="Normal 9 3 4 2 7 3" xfId="6969"/>
    <cellStyle name="Normal 9 3 4 2 7 4" xfId="10920"/>
    <cellStyle name="Normal 9 3 4 2 7 4 2" xfId="17898"/>
    <cellStyle name="Normal 9 3 4 2 8" xfId="6970"/>
    <cellStyle name="Normal 9 3 4 2 8 2" xfId="6971"/>
    <cellStyle name="Normal 9 3 4 2 8 3" xfId="6972"/>
    <cellStyle name="Normal 9 3 4 2 8 4" xfId="11550"/>
    <cellStyle name="Normal 9 3 4 2 8 4 2" xfId="18528"/>
    <cellStyle name="Normal 9 3 4 2 9" xfId="6973"/>
    <cellStyle name="Normal 9 3 4 2 9 2" xfId="6974"/>
    <cellStyle name="Normal 9 3 4 2 9 3" xfId="6975"/>
    <cellStyle name="Normal 9 3 4 2 9 4" xfId="12180"/>
    <cellStyle name="Normal 9 3 4 2 9 4 2" xfId="19158"/>
    <cellStyle name="Normal 9 3 4 3" xfId="6976"/>
    <cellStyle name="Normal 9 3 4 3 10" xfId="6977"/>
    <cellStyle name="Normal 9 3 4 3 11" xfId="9786"/>
    <cellStyle name="Normal 9 3 4 3 11 2" xfId="16772"/>
    <cellStyle name="Normal 9 3 4 3 12" xfId="20407"/>
    <cellStyle name="Normal 9 3 4 3 2" xfId="6978"/>
    <cellStyle name="Normal 9 3 4 3 2 10" xfId="20408"/>
    <cellStyle name="Normal 9 3 4 3 2 2" xfId="6979"/>
    <cellStyle name="Normal 9 3 4 3 2 2 2" xfId="6980"/>
    <cellStyle name="Normal 9 3 4 3 2 2 2 2" xfId="6981"/>
    <cellStyle name="Normal 9 3 4 3 2 2 2 3" xfId="6982"/>
    <cellStyle name="Normal 9 3 4 3 2 2 2 4" xfId="10713"/>
    <cellStyle name="Normal 9 3 4 3 2 2 2 4 2" xfId="17698"/>
    <cellStyle name="Normal 9 3 4 3 2 2 3" xfId="6983"/>
    <cellStyle name="Normal 9 3 4 3 2 2 3 2" xfId="6984"/>
    <cellStyle name="Normal 9 3 4 3 2 2 3 3" xfId="6985"/>
    <cellStyle name="Normal 9 3 4 3 2 2 3 4" xfId="11350"/>
    <cellStyle name="Normal 9 3 4 3 2 2 3 4 2" xfId="18328"/>
    <cellStyle name="Normal 9 3 4 3 2 2 4" xfId="6986"/>
    <cellStyle name="Normal 9 3 4 3 2 2 4 2" xfId="6987"/>
    <cellStyle name="Normal 9 3 4 3 2 2 4 3" xfId="6988"/>
    <cellStyle name="Normal 9 3 4 3 2 2 4 4" xfId="11980"/>
    <cellStyle name="Normal 9 3 4 3 2 2 4 4 2" xfId="18958"/>
    <cellStyle name="Normal 9 3 4 3 2 2 5" xfId="6989"/>
    <cellStyle name="Normal 9 3 4 3 2 2 5 2" xfId="6990"/>
    <cellStyle name="Normal 9 3 4 3 2 2 5 3" xfId="6991"/>
    <cellStyle name="Normal 9 3 4 3 2 2 5 4" xfId="12610"/>
    <cellStyle name="Normal 9 3 4 3 2 2 5 4 2" xfId="19588"/>
    <cellStyle name="Normal 9 3 4 3 2 2 6" xfId="6992"/>
    <cellStyle name="Normal 9 3 4 3 2 2 7" xfId="6993"/>
    <cellStyle name="Normal 9 3 4 3 2 2 8" xfId="10184"/>
    <cellStyle name="Normal 9 3 4 3 2 2 8 2" xfId="17169"/>
    <cellStyle name="Normal 9 3 4 3 2 2 9" xfId="20409"/>
    <cellStyle name="Normal 9 3 4 3 2 3" xfId="6994"/>
    <cellStyle name="Normal 9 3 4 3 2 3 2" xfId="6995"/>
    <cellStyle name="Normal 9 3 4 3 2 3 3" xfId="6996"/>
    <cellStyle name="Normal 9 3 4 3 2 3 4" xfId="10448"/>
    <cellStyle name="Normal 9 3 4 3 2 3 4 2" xfId="17433"/>
    <cellStyle name="Normal 9 3 4 3 2 4" xfId="6997"/>
    <cellStyle name="Normal 9 3 4 3 2 4 2" xfId="6998"/>
    <cellStyle name="Normal 9 3 4 3 2 4 3" xfId="6999"/>
    <cellStyle name="Normal 9 3 4 3 2 4 4" xfId="11085"/>
    <cellStyle name="Normal 9 3 4 3 2 4 4 2" xfId="18063"/>
    <cellStyle name="Normal 9 3 4 3 2 5" xfId="7000"/>
    <cellStyle name="Normal 9 3 4 3 2 5 2" xfId="7001"/>
    <cellStyle name="Normal 9 3 4 3 2 5 3" xfId="7002"/>
    <cellStyle name="Normal 9 3 4 3 2 5 4" xfId="11715"/>
    <cellStyle name="Normal 9 3 4 3 2 5 4 2" xfId="18693"/>
    <cellStyle name="Normal 9 3 4 3 2 6" xfId="7003"/>
    <cellStyle name="Normal 9 3 4 3 2 6 2" xfId="7004"/>
    <cellStyle name="Normal 9 3 4 3 2 6 3" xfId="7005"/>
    <cellStyle name="Normal 9 3 4 3 2 6 4" xfId="12345"/>
    <cellStyle name="Normal 9 3 4 3 2 6 4 2" xfId="19323"/>
    <cellStyle name="Normal 9 3 4 3 2 7" xfId="7006"/>
    <cellStyle name="Normal 9 3 4 3 2 8" xfId="7007"/>
    <cellStyle name="Normal 9 3 4 3 2 9" xfId="9918"/>
    <cellStyle name="Normal 9 3 4 3 2 9 2" xfId="16904"/>
    <cellStyle name="Normal 9 3 4 3 3" xfId="7008"/>
    <cellStyle name="Normal 9 3 4 3 3 2" xfId="7009"/>
    <cellStyle name="Normal 9 3 4 3 3 2 2" xfId="7010"/>
    <cellStyle name="Normal 9 3 4 3 3 2 3" xfId="7011"/>
    <cellStyle name="Normal 9 3 4 3 3 2 4" xfId="10581"/>
    <cellStyle name="Normal 9 3 4 3 3 2 4 2" xfId="17566"/>
    <cellStyle name="Normal 9 3 4 3 3 3" xfId="7012"/>
    <cellStyle name="Normal 9 3 4 3 3 3 2" xfId="7013"/>
    <cellStyle name="Normal 9 3 4 3 3 3 3" xfId="7014"/>
    <cellStyle name="Normal 9 3 4 3 3 3 4" xfId="11218"/>
    <cellStyle name="Normal 9 3 4 3 3 3 4 2" xfId="18196"/>
    <cellStyle name="Normal 9 3 4 3 3 4" xfId="7015"/>
    <cellStyle name="Normal 9 3 4 3 3 4 2" xfId="7016"/>
    <cellStyle name="Normal 9 3 4 3 3 4 3" xfId="7017"/>
    <cellStyle name="Normal 9 3 4 3 3 4 4" xfId="11848"/>
    <cellStyle name="Normal 9 3 4 3 3 4 4 2" xfId="18826"/>
    <cellStyle name="Normal 9 3 4 3 3 5" xfId="7018"/>
    <cellStyle name="Normal 9 3 4 3 3 5 2" xfId="7019"/>
    <cellStyle name="Normal 9 3 4 3 3 5 3" xfId="7020"/>
    <cellStyle name="Normal 9 3 4 3 3 5 4" xfId="12478"/>
    <cellStyle name="Normal 9 3 4 3 3 5 4 2" xfId="19456"/>
    <cellStyle name="Normal 9 3 4 3 3 6" xfId="7021"/>
    <cellStyle name="Normal 9 3 4 3 3 7" xfId="7022"/>
    <cellStyle name="Normal 9 3 4 3 3 8" xfId="10052"/>
    <cellStyle name="Normal 9 3 4 3 3 8 2" xfId="17037"/>
    <cellStyle name="Normal 9 3 4 3 3 9" xfId="20410"/>
    <cellStyle name="Normal 9 3 4 3 4" xfId="7023"/>
    <cellStyle name="Normal 9 3 4 3 4 2" xfId="7024"/>
    <cellStyle name="Normal 9 3 4 3 4 2 2" xfId="7025"/>
    <cellStyle name="Normal 9 3 4 3 4 2 3" xfId="7026"/>
    <cellStyle name="Normal 9 3 4 3 4 2 4" xfId="11479"/>
    <cellStyle name="Normal 9 3 4 3 4 2 4 2" xfId="18457"/>
    <cellStyle name="Normal 9 3 4 3 4 3" xfId="7027"/>
    <cellStyle name="Normal 9 3 4 3 4 3 2" xfId="7028"/>
    <cellStyle name="Normal 9 3 4 3 4 3 3" xfId="7029"/>
    <cellStyle name="Normal 9 3 4 3 4 3 4" xfId="12109"/>
    <cellStyle name="Normal 9 3 4 3 4 3 4 2" xfId="19087"/>
    <cellStyle name="Normal 9 3 4 3 4 4" xfId="7030"/>
    <cellStyle name="Normal 9 3 4 3 4 4 2" xfId="7031"/>
    <cellStyle name="Normal 9 3 4 3 4 4 3" xfId="7032"/>
    <cellStyle name="Normal 9 3 4 3 4 4 4" xfId="12742"/>
    <cellStyle name="Normal 9 3 4 3 4 4 4 2" xfId="19717"/>
    <cellStyle name="Normal 9 3 4 3 4 5" xfId="7033"/>
    <cellStyle name="Normal 9 3 4 3 4 6" xfId="7034"/>
    <cellStyle name="Normal 9 3 4 3 4 7" xfId="10845"/>
    <cellStyle name="Normal 9 3 4 3 4 7 2" xfId="17827"/>
    <cellStyle name="Normal 9 3 4 3 4 8" xfId="20411"/>
    <cellStyle name="Normal 9 3 4 3 5" xfId="7035"/>
    <cellStyle name="Normal 9 3 4 3 5 2" xfId="7036"/>
    <cellStyle name="Normal 9 3 4 3 5 2 2" xfId="7037"/>
    <cellStyle name="Normal 9 3 4 3 5 2 3" xfId="7038"/>
    <cellStyle name="Normal 9 3 4 3 5 2 4" xfId="12843"/>
    <cellStyle name="Normal 9 3 4 3 5 2 4 2" xfId="19818"/>
    <cellStyle name="Normal 9 3 4 3 5 3" xfId="7039"/>
    <cellStyle name="Normal 9 3 4 3 5 4" xfId="7040"/>
    <cellStyle name="Normal 9 3 4 3 5 5" xfId="10316"/>
    <cellStyle name="Normal 9 3 4 3 5 5 2" xfId="17301"/>
    <cellStyle name="Normal 9 3 4 3 5 6" xfId="20412"/>
    <cellStyle name="Normal 9 3 4 3 6" xfId="7041"/>
    <cellStyle name="Normal 9 3 4 3 6 2" xfId="7042"/>
    <cellStyle name="Normal 9 3 4 3 6 3" xfId="7043"/>
    <cellStyle name="Normal 9 3 4 3 6 4" xfId="10953"/>
    <cellStyle name="Normal 9 3 4 3 6 4 2" xfId="17931"/>
    <cellStyle name="Normal 9 3 4 3 7" xfId="7044"/>
    <cellStyle name="Normal 9 3 4 3 7 2" xfId="7045"/>
    <cellStyle name="Normal 9 3 4 3 7 3" xfId="7046"/>
    <cellStyle name="Normal 9 3 4 3 7 4" xfId="11583"/>
    <cellStyle name="Normal 9 3 4 3 7 4 2" xfId="18561"/>
    <cellStyle name="Normal 9 3 4 3 8" xfId="7047"/>
    <cellStyle name="Normal 9 3 4 3 8 2" xfId="7048"/>
    <cellStyle name="Normal 9 3 4 3 8 3" xfId="7049"/>
    <cellStyle name="Normal 9 3 4 3 8 4" xfId="12213"/>
    <cellStyle name="Normal 9 3 4 3 8 4 2" xfId="19191"/>
    <cellStyle name="Normal 9 3 4 3 9" xfId="7050"/>
    <cellStyle name="Normal 9 3 4 4" xfId="7051"/>
    <cellStyle name="Normal 9 3 4 4 10" xfId="20413"/>
    <cellStyle name="Normal 9 3 4 4 2" xfId="7052"/>
    <cellStyle name="Normal 9 3 4 4 2 2" xfId="7053"/>
    <cellStyle name="Normal 9 3 4 4 2 2 2" xfId="7054"/>
    <cellStyle name="Normal 9 3 4 4 2 2 3" xfId="7055"/>
    <cellStyle name="Normal 9 3 4 4 2 2 4" xfId="10647"/>
    <cellStyle name="Normal 9 3 4 4 2 2 4 2" xfId="17632"/>
    <cellStyle name="Normal 9 3 4 4 2 3" xfId="7056"/>
    <cellStyle name="Normal 9 3 4 4 2 3 2" xfId="7057"/>
    <cellStyle name="Normal 9 3 4 4 2 3 3" xfId="7058"/>
    <cellStyle name="Normal 9 3 4 4 2 3 4" xfId="11284"/>
    <cellStyle name="Normal 9 3 4 4 2 3 4 2" xfId="18262"/>
    <cellStyle name="Normal 9 3 4 4 2 4" xfId="7059"/>
    <cellStyle name="Normal 9 3 4 4 2 4 2" xfId="7060"/>
    <cellStyle name="Normal 9 3 4 4 2 4 3" xfId="7061"/>
    <cellStyle name="Normal 9 3 4 4 2 4 4" xfId="11914"/>
    <cellStyle name="Normal 9 3 4 4 2 4 4 2" xfId="18892"/>
    <cellStyle name="Normal 9 3 4 4 2 5" xfId="7062"/>
    <cellStyle name="Normal 9 3 4 4 2 5 2" xfId="7063"/>
    <cellStyle name="Normal 9 3 4 4 2 5 3" xfId="7064"/>
    <cellStyle name="Normal 9 3 4 4 2 5 4" xfId="12544"/>
    <cellStyle name="Normal 9 3 4 4 2 5 4 2" xfId="19522"/>
    <cellStyle name="Normal 9 3 4 4 2 6" xfId="7065"/>
    <cellStyle name="Normal 9 3 4 4 2 7" xfId="7066"/>
    <cellStyle name="Normal 9 3 4 4 2 8" xfId="10118"/>
    <cellStyle name="Normal 9 3 4 4 2 8 2" xfId="17103"/>
    <cellStyle name="Normal 9 3 4 4 2 9" xfId="20414"/>
    <cellStyle name="Normal 9 3 4 4 3" xfId="7067"/>
    <cellStyle name="Normal 9 3 4 4 3 2" xfId="7068"/>
    <cellStyle name="Normal 9 3 4 4 3 3" xfId="7069"/>
    <cellStyle name="Normal 9 3 4 4 3 4" xfId="10382"/>
    <cellStyle name="Normal 9 3 4 4 3 4 2" xfId="17367"/>
    <cellStyle name="Normal 9 3 4 4 4" xfId="7070"/>
    <cellStyle name="Normal 9 3 4 4 4 2" xfId="7071"/>
    <cellStyle name="Normal 9 3 4 4 4 3" xfId="7072"/>
    <cellStyle name="Normal 9 3 4 4 4 4" xfId="11019"/>
    <cellStyle name="Normal 9 3 4 4 4 4 2" xfId="17997"/>
    <cellStyle name="Normal 9 3 4 4 5" xfId="7073"/>
    <cellStyle name="Normal 9 3 4 4 5 2" xfId="7074"/>
    <cellStyle name="Normal 9 3 4 4 5 3" xfId="7075"/>
    <cellStyle name="Normal 9 3 4 4 5 4" xfId="11649"/>
    <cellStyle name="Normal 9 3 4 4 5 4 2" xfId="18627"/>
    <cellStyle name="Normal 9 3 4 4 6" xfId="7076"/>
    <cellStyle name="Normal 9 3 4 4 6 2" xfId="7077"/>
    <cellStyle name="Normal 9 3 4 4 6 3" xfId="7078"/>
    <cellStyle name="Normal 9 3 4 4 6 4" xfId="12279"/>
    <cellStyle name="Normal 9 3 4 4 6 4 2" xfId="19257"/>
    <cellStyle name="Normal 9 3 4 4 7" xfId="7079"/>
    <cellStyle name="Normal 9 3 4 4 8" xfId="7080"/>
    <cellStyle name="Normal 9 3 4 4 9" xfId="9852"/>
    <cellStyle name="Normal 9 3 4 4 9 2" xfId="16838"/>
    <cellStyle name="Normal 9 3 4 5" xfId="7081"/>
    <cellStyle name="Normal 9 3 4 5 2" xfId="7082"/>
    <cellStyle name="Normal 9 3 4 5 2 2" xfId="7083"/>
    <cellStyle name="Normal 9 3 4 5 2 3" xfId="7084"/>
    <cellStyle name="Normal 9 3 4 5 2 4" xfId="10515"/>
    <cellStyle name="Normal 9 3 4 5 2 4 2" xfId="17500"/>
    <cellStyle name="Normal 9 3 4 5 3" xfId="7085"/>
    <cellStyle name="Normal 9 3 4 5 3 2" xfId="7086"/>
    <cellStyle name="Normal 9 3 4 5 3 3" xfId="7087"/>
    <cellStyle name="Normal 9 3 4 5 3 4" xfId="11152"/>
    <cellStyle name="Normal 9 3 4 5 3 4 2" xfId="18130"/>
    <cellStyle name="Normal 9 3 4 5 4" xfId="7088"/>
    <cellStyle name="Normal 9 3 4 5 4 2" xfId="7089"/>
    <cellStyle name="Normal 9 3 4 5 4 3" xfId="7090"/>
    <cellStyle name="Normal 9 3 4 5 4 4" xfId="11782"/>
    <cellStyle name="Normal 9 3 4 5 4 4 2" xfId="18760"/>
    <cellStyle name="Normal 9 3 4 5 5" xfId="7091"/>
    <cellStyle name="Normal 9 3 4 5 5 2" xfId="7092"/>
    <cellStyle name="Normal 9 3 4 5 5 3" xfId="7093"/>
    <cellStyle name="Normal 9 3 4 5 5 4" xfId="12412"/>
    <cellStyle name="Normal 9 3 4 5 5 4 2" xfId="19390"/>
    <cellStyle name="Normal 9 3 4 5 6" xfId="7094"/>
    <cellStyle name="Normal 9 3 4 5 7" xfId="7095"/>
    <cellStyle name="Normal 9 3 4 5 8" xfId="9986"/>
    <cellStyle name="Normal 9 3 4 5 8 2" xfId="16971"/>
    <cellStyle name="Normal 9 3 4 5 9" xfId="20415"/>
    <cellStyle name="Normal 9 3 4 6" xfId="7096"/>
    <cellStyle name="Normal 9 3 4 6 2" xfId="7097"/>
    <cellStyle name="Normal 9 3 4 6 2 2" xfId="7098"/>
    <cellStyle name="Normal 9 3 4 6 2 3" xfId="7099"/>
    <cellStyle name="Normal 9 3 4 6 2 4" xfId="11416"/>
    <cellStyle name="Normal 9 3 4 6 2 4 2" xfId="18394"/>
    <cellStyle name="Normal 9 3 4 6 3" xfId="7100"/>
    <cellStyle name="Normal 9 3 4 6 3 2" xfId="7101"/>
    <cellStyle name="Normal 9 3 4 6 3 3" xfId="7102"/>
    <cellStyle name="Normal 9 3 4 6 3 4" xfId="12046"/>
    <cellStyle name="Normal 9 3 4 6 3 4 2" xfId="19024"/>
    <cellStyle name="Normal 9 3 4 6 4" xfId="7103"/>
    <cellStyle name="Normal 9 3 4 6 4 2" xfId="7104"/>
    <cellStyle name="Normal 9 3 4 6 4 3" xfId="7105"/>
    <cellStyle name="Normal 9 3 4 6 4 4" xfId="12676"/>
    <cellStyle name="Normal 9 3 4 6 4 4 2" xfId="19654"/>
    <cellStyle name="Normal 9 3 4 6 5" xfId="7106"/>
    <cellStyle name="Normal 9 3 4 6 6" xfId="7107"/>
    <cellStyle name="Normal 9 3 4 6 7" xfId="10779"/>
    <cellStyle name="Normal 9 3 4 6 7 2" xfId="17764"/>
    <cellStyle name="Normal 9 3 4 6 8" xfId="20416"/>
    <cellStyle name="Normal 9 3 4 7" xfId="7108"/>
    <cellStyle name="Normal 9 3 4 7 2" xfId="7109"/>
    <cellStyle name="Normal 9 3 4 7 2 2" xfId="7110"/>
    <cellStyle name="Normal 9 3 4 7 2 3" xfId="7111"/>
    <cellStyle name="Normal 9 3 4 7 2 4" xfId="12780"/>
    <cellStyle name="Normal 9 3 4 7 2 4 2" xfId="19755"/>
    <cellStyle name="Normal 9 3 4 7 3" xfId="7112"/>
    <cellStyle name="Normal 9 3 4 7 4" xfId="7113"/>
    <cellStyle name="Normal 9 3 4 7 5" xfId="10250"/>
    <cellStyle name="Normal 9 3 4 7 5 2" xfId="17235"/>
    <cellStyle name="Normal 9 3 4 7 6" xfId="20417"/>
    <cellStyle name="Normal 9 3 4 8" xfId="7114"/>
    <cellStyle name="Normal 9 3 4 8 2" xfId="7115"/>
    <cellStyle name="Normal 9 3 4 8 3" xfId="7116"/>
    <cellStyle name="Normal 9 3 4 8 4" xfId="10887"/>
    <cellStyle name="Normal 9 3 4 8 4 2" xfId="17865"/>
    <cellStyle name="Normal 9 3 4 9" xfId="7117"/>
    <cellStyle name="Normal 9 3 4 9 2" xfId="7118"/>
    <cellStyle name="Normal 9 3 4 9 3" xfId="7119"/>
    <cellStyle name="Normal 9 3 4 9 4" xfId="11517"/>
    <cellStyle name="Normal 9 3 4 9 4 2" xfId="18495"/>
    <cellStyle name="Normal 9 3 5" xfId="7120"/>
    <cellStyle name="Normal 9 3 5 10" xfId="7121"/>
    <cellStyle name="Normal 9 3 5 11" xfId="7122"/>
    <cellStyle name="Normal 9 3 5 12" xfId="9735"/>
    <cellStyle name="Normal 9 3 5 12 2" xfId="16722"/>
    <cellStyle name="Normal 9 3 5 13" xfId="20418"/>
    <cellStyle name="Normal 9 3 5 2" xfId="7123"/>
    <cellStyle name="Normal 9 3 5 2 10" xfId="9802"/>
    <cellStyle name="Normal 9 3 5 2 10 2" xfId="16788"/>
    <cellStyle name="Normal 9 3 5 2 11" xfId="20419"/>
    <cellStyle name="Normal 9 3 5 2 2" xfId="7124"/>
    <cellStyle name="Normal 9 3 5 2 2 10" xfId="20420"/>
    <cellStyle name="Normal 9 3 5 2 2 2" xfId="7125"/>
    <cellStyle name="Normal 9 3 5 2 2 2 2" xfId="7126"/>
    <cellStyle name="Normal 9 3 5 2 2 2 2 2" xfId="7127"/>
    <cellStyle name="Normal 9 3 5 2 2 2 2 3" xfId="7128"/>
    <cellStyle name="Normal 9 3 5 2 2 2 2 4" xfId="10729"/>
    <cellStyle name="Normal 9 3 5 2 2 2 2 4 2" xfId="17714"/>
    <cellStyle name="Normal 9 3 5 2 2 2 3" xfId="7129"/>
    <cellStyle name="Normal 9 3 5 2 2 2 3 2" xfId="7130"/>
    <cellStyle name="Normal 9 3 5 2 2 2 3 3" xfId="7131"/>
    <cellStyle name="Normal 9 3 5 2 2 2 3 4" xfId="11366"/>
    <cellStyle name="Normal 9 3 5 2 2 2 3 4 2" xfId="18344"/>
    <cellStyle name="Normal 9 3 5 2 2 2 4" xfId="7132"/>
    <cellStyle name="Normal 9 3 5 2 2 2 4 2" xfId="7133"/>
    <cellStyle name="Normal 9 3 5 2 2 2 4 3" xfId="7134"/>
    <cellStyle name="Normal 9 3 5 2 2 2 4 4" xfId="11996"/>
    <cellStyle name="Normal 9 3 5 2 2 2 4 4 2" xfId="18974"/>
    <cellStyle name="Normal 9 3 5 2 2 2 5" xfId="7135"/>
    <cellStyle name="Normal 9 3 5 2 2 2 5 2" xfId="7136"/>
    <cellStyle name="Normal 9 3 5 2 2 2 5 3" xfId="7137"/>
    <cellStyle name="Normal 9 3 5 2 2 2 5 4" xfId="12626"/>
    <cellStyle name="Normal 9 3 5 2 2 2 5 4 2" xfId="19604"/>
    <cellStyle name="Normal 9 3 5 2 2 2 6" xfId="7138"/>
    <cellStyle name="Normal 9 3 5 2 2 2 7" xfId="7139"/>
    <cellStyle name="Normal 9 3 5 2 2 2 8" xfId="10200"/>
    <cellStyle name="Normal 9 3 5 2 2 2 8 2" xfId="17185"/>
    <cellStyle name="Normal 9 3 5 2 2 2 9" xfId="20421"/>
    <cellStyle name="Normal 9 3 5 2 2 3" xfId="7140"/>
    <cellStyle name="Normal 9 3 5 2 2 3 2" xfId="7141"/>
    <cellStyle name="Normal 9 3 5 2 2 3 3" xfId="7142"/>
    <cellStyle name="Normal 9 3 5 2 2 3 4" xfId="10464"/>
    <cellStyle name="Normal 9 3 5 2 2 3 4 2" xfId="17449"/>
    <cellStyle name="Normal 9 3 5 2 2 4" xfId="7143"/>
    <cellStyle name="Normal 9 3 5 2 2 4 2" xfId="7144"/>
    <cellStyle name="Normal 9 3 5 2 2 4 3" xfId="7145"/>
    <cellStyle name="Normal 9 3 5 2 2 4 4" xfId="11101"/>
    <cellStyle name="Normal 9 3 5 2 2 4 4 2" xfId="18079"/>
    <cellStyle name="Normal 9 3 5 2 2 5" xfId="7146"/>
    <cellStyle name="Normal 9 3 5 2 2 5 2" xfId="7147"/>
    <cellStyle name="Normal 9 3 5 2 2 5 3" xfId="7148"/>
    <cellStyle name="Normal 9 3 5 2 2 5 4" xfId="11731"/>
    <cellStyle name="Normal 9 3 5 2 2 5 4 2" xfId="18709"/>
    <cellStyle name="Normal 9 3 5 2 2 6" xfId="7149"/>
    <cellStyle name="Normal 9 3 5 2 2 6 2" xfId="7150"/>
    <cellStyle name="Normal 9 3 5 2 2 6 3" xfId="7151"/>
    <cellStyle name="Normal 9 3 5 2 2 6 4" xfId="12361"/>
    <cellStyle name="Normal 9 3 5 2 2 6 4 2" xfId="19339"/>
    <cellStyle name="Normal 9 3 5 2 2 7" xfId="7152"/>
    <cellStyle name="Normal 9 3 5 2 2 8" xfId="7153"/>
    <cellStyle name="Normal 9 3 5 2 2 9" xfId="9934"/>
    <cellStyle name="Normal 9 3 5 2 2 9 2" xfId="16920"/>
    <cellStyle name="Normal 9 3 5 2 3" xfId="7154"/>
    <cellStyle name="Normal 9 3 5 2 3 2" xfId="7155"/>
    <cellStyle name="Normal 9 3 5 2 3 2 2" xfId="7156"/>
    <cellStyle name="Normal 9 3 5 2 3 2 3" xfId="7157"/>
    <cellStyle name="Normal 9 3 5 2 3 2 4" xfId="10597"/>
    <cellStyle name="Normal 9 3 5 2 3 2 4 2" xfId="17582"/>
    <cellStyle name="Normal 9 3 5 2 3 3" xfId="7158"/>
    <cellStyle name="Normal 9 3 5 2 3 3 2" xfId="7159"/>
    <cellStyle name="Normal 9 3 5 2 3 3 3" xfId="7160"/>
    <cellStyle name="Normal 9 3 5 2 3 3 4" xfId="11234"/>
    <cellStyle name="Normal 9 3 5 2 3 3 4 2" xfId="18212"/>
    <cellStyle name="Normal 9 3 5 2 3 4" xfId="7161"/>
    <cellStyle name="Normal 9 3 5 2 3 4 2" xfId="7162"/>
    <cellStyle name="Normal 9 3 5 2 3 4 3" xfId="7163"/>
    <cellStyle name="Normal 9 3 5 2 3 4 4" xfId="11864"/>
    <cellStyle name="Normal 9 3 5 2 3 4 4 2" xfId="18842"/>
    <cellStyle name="Normal 9 3 5 2 3 5" xfId="7164"/>
    <cellStyle name="Normal 9 3 5 2 3 5 2" xfId="7165"/>
    <cellStyle name="Normal 9 3 5 2 3 5 3" xfId="7166"/>
    <cellStyle name="Normal 9 3 5 2 3 5 4" xfId="12494"/>
    <cellStyle name="Normal 9 3 5 2 3 5 4 2" xfId="19472"/>
    <cellStyle name="Normal 9 3 5 2 3 6" xfId="7167"/>
    <cellStyle name="Normal 9 3 5 2 3 7" xfId="7168"/>
    <cellStyle name="Normal 9 3 5 2 3 8" xfId="10068"/>
    <cellStyle name="Normal 9 3 5 2 3 8 2" xfId="17053"/>
    <cellStyle name="Normal 9 3 5 2 3 9" xfId="20422"/>
    <cellStyle name="Normal 9 3 5 2 4" xfId="7169"/>
    <cellStyle name="Normal 9 3 5 2 4 2" xfId="7170"/>
    <cellStyle name="Normal 9 3 5 2 4 3" xfId="7171"/>
    <cellStyle name="Normal 9 3 5 2 4 4" xfId="10332"/>
    <cellStyle name="Normal 9 3 5 2 4 4 2" xfId="17317"/>
    <cellStyle name="Normal 9 3 5 2 5" xfId="7172"/>
    <cellStyle name="Normal 9 3 5 2 5 2" xfId="7173"/>
    <cellStyle name="Normal 9 3 5 2 5 3" xfId="7174"/>
    <cellStyle name="Normal 9 3 5 2 5 4" xfId="10969"/>
    <cellStyle name="Normal 9 3 5 2 5 4 2" xfId="17947"/>
    <cellStyle name="Normal 9 3 5 2 6" xfId="7175"/>
    <cellStyle name="Normal 9 3 5 2 6 2" xfId="7176"/>
    <cellStyle name="Normal 9 3 5 2 6 3" xfId="7177"/>
    <cellStyle name="Normal 9 3 5 2 6 4" xfId="11599"/>
    <cellStyle name="Normal 9 3 5 2 6 4 2" xfId="18577"/>
    <cellStyle name="Normal 9 3 5 2 7" xfId="7178"/>
    <cellStyle name="Normal 9 3 5 2 7 2" xfId="7179"/>
    <cellStyle name="Normal 9 3 5 2 7 3" xfId="7180"/>
    <cellStyle name="Normal 9 3 5 2 7 4" xfId="12229"/>
    <cellStyle name="Normal 9 3 5 2 7 4 2" xfId="19207"/>
    <cellStyle name="Normal 9 3 5 2 8" xfId="7181"/>
    <cellStyle name="Normal 9 3 5 2 9" xfId="7182"/>
    <cellStyle name="Normal 9 3 5 3" xfId="7183"/>
    <cellStyle name="Normal 9 3 5 3 10" xfId="20423"/>
    <cellStyle name="Normal 9 3 5 3 2" xfId="7184"/>
    <cellStyle name="Normal 9 3 5 3 2 2" xfId="7185"/>
    <cellStyle name="Normal 9 3 5 3 2 2 2" xfId="7186"/>
    <cellStyle name="Normal 9 3 5 3 2 2 3" xfId="7187"/>
    <cellStyle name="Normal 9 3 5 3 2 2 4" xfId="10663"/>
    <cellStyle name="Normal 9 3 5 3 2 2 4 2" xfId="17648"/>
    <cellStyle name="Normal 9 3 5 3 2 3" xfId="7188"/>
    <cellStyle name="Normal 9 3 5 3 2 3 2" xfId="7189"/>
    <cellStyle name="Normal 9 3 5 3 2 3 3" xfId="7190"/>
    <cellStyle name="Normal 9 3 5 3 2 3 4" xfId="11300"/>
    <cellStyle name="Normal 9 3 5 3 2 3 4 2" xfId="18278"/>
    <cellStyle name="Normal 9 3 5 3 2 4" xfId="7191"/>
    <cellStyle name="Normal 9 3 5 3 2 4 2" xfId="7192"/>
    <cellStyle name="Normal 9 3 5 3 2 4 3" xfId="7193"/>
    <cellStyle name="Normal 9 3 5 3 2 4 4" xfId="11930"/>
    <cellStyle name="Normal 9 3 5 3 2 4 4 2" xfId="18908"/>
    <cellStyle name="Normal 9 3 5 3 2 5" xfId="7194"/>
    <cellStyle name="Normal 9 3 5 3 2 5 2" xfId="7195"/>
    <cellStyle name="Normal 9 3 5 3 2 5 3" xfId="7196"/>
    <cellStyle name="Normal 9 3 5 3 2 5 4" xfId="12560"/>
    <cellStyle name="Normal 9 3 5 3 2 5 4 2" xfId="19538"/>
    <cellStyle name="Normal 9 3 5 3 2 6" xfId="7197"/>
    <cellStyle name="Normal 9 3 5 3 2 7" xfId="7198"/>
    <cellStyle name="Normal 9 3 5 3 2 8" xfId="10134"/>
    <cellStyle name="Normal 9 3 5 3 2 8 2" xfId="17119"/>
    <cellStyle name="Normal 9 3 5 3 2 9" xfId="20424"/>
    <cellStyle name="Normal 9 3 5 3 3" xfId="7199"/>
    <cellStyle name="Normal 9 3 5 3 3 2" xfId="7200"/>
    <cellStyle name="Normal 9 3 5 3 3 3" xfId="7201"/>
    <cellStyle name="Normal 9 3 5 3 3 4" xfId="10398"/>
    <cellStyle name="Normal 9 3 5 3 3 4 2" xfId="17383"/>
    <cellStyle name="Normal 9 3 5 3 4" xfId="7202"/>
    <cellStyle name="Normal 9 3 5 3 4 2" xfId="7203"/>
    <cellStyle name="Normal 9 3 5 3 4 3" xfId="7204"/>
    <cellStyle name="Normal 9 3 5 3 4 4" xfId="11035"/>
    <cellStyle name="Normal 9 3 5 3 4 4 2" xfId="18013"/>
    <cellStyle name="Normal 9 3 5 3 5" xfId="7205"/>
    <cellStyle name="Normal 9 3 5 3 5 2" xfId="7206"/>
    <cellStyle name="Normal 9 3 5 3 5 3" xfId="7207"/>
    <cellStyle name="Normal 9 3 5 3 5 4" xfId="11665"/>
    <cellStyle name="Normal 9 3 5 3 5 4 2" xfId="18643"/>
    <cellStyle name="Normal 9 3 5 3 6" xfId="7208"/>
    <cellStyle name="Normal 9 3 5 3 6 2" xfId="7209"/>
    <cellStyle name="Normal 9 3 5 3 6 3" xfId="7210"/>
    <cellStyle name="Normal 9 3 5 3 6 4" xfId="12295"/>
    <cellStyle name="Normal 9 3 5 3 6 4 2" xfId="19273"/>
    <cellStyle name="Normal 9 3 5 3 7" xfId="7211"/>
    <cellStyle name="Normal 9 3 5 3 8" xfId="7212"/>
    <cellStyle name="Normal 9 3 5 3 9" xfId="9868"/>
    <cellStyle name="Normal 9 3 5 3 9 2" xfId="16854"/>
    <cellStyle name="Normal 9 3 5 4" xfId="7213"/>
    <cellStyle name="Normal 9 3 5 4 2" xfId="7214"/>
    <cellStyle name="Normal 9 3 5 4 2 2" xfId="7215"/>
    <cellStyle name="Normal 9 3 5 4 2 3" xfId="7216"/>
    <cellStyle name="Normal 9 3 5 4 2 4" xfId="10531"/>
    <cellStyle name="Normal 9 3 5 4 2 4 2" xfId="17516"/>
    <cellStyle name="Normal 9 3 5 4 3" xfId="7217"/>
    <cellStyle name="Normal 9 3 5 4 3 2" xfId="7218"/>
    <cellStyle name="Normal 9 3 5 4 3 3" xfId="7219"/>
    <cellStyle name="Normal 9 3 5 4 3 4" xfId="11168"/>
    <cellStyle name="Normal 9 3 5 4 3 4 2" xfId="18146"/>
    <cellStyle name="Normal 9 3 5 4 4" xfId="7220"/>
    <cellStyle name="Normal 9 3 5 4 4 2" xfId="7221"/>
    <cellStyle name="Normal 9 3 5 4 4 3" xfId="7222"/>
    <cellStyle name="Normal 9 3 5 4 4 4" xfId="11798"/>
    <cellStyle name="Normal 9 3 5 4 4 4 2" xfId="18776"/>
    <cellStyle name="Normal 9 3 5 4 5" xfId="7223"/>
    <cellStyle name="Normal 9 3 5 4 5 2" xfId="7224"/>
    <cellStyle name="Normal 9 3 5 4 5 3" xfId="7225"/>
    <cellStyle name="Normal 9 3 5 4 5 4" xfId="12428"/>
    <cellStyle name="Normal 9 3 5 4 5 4 2" xfId="19406"/>
    <cellStyle name="Normal 9 3 5 4 6" xfId="7226"/>
    <cellStyle name="Normal 9 3 5 4 7" xfId="7227"/>
    <cellStyle name="Normal 9 3 5 4 8" xfId="10002"/>
    <cellStyle name="Normal 9 3 5 4 8 2" xfId="16987"/>
    <cellStyle name="Normal 9 3 5 4 9" xfId="20425"/>
    <cellStyle name="Normal 9 3 5 5" xfId="7228"/>
    <cellStyle name="Normal 9 3 5 5 2" xfId="7229"/>
    <cellStyle name="Normal 9 3 5 5 2 2" xfId="7230"/>
    <cellStyle name="Normal 9 3 5 5 2 3" xfId="7231"/>
    <cellStyle name="Normal 9 3 5 5 2 4" xfId="11480"/>
    <cellStyle name="Normal 9 3 5 5 2 4 2" xfId="18458"/>
    <cellStyle name="Normal 9 3 5 5 3" xfId="7232"/>
    <cellStyle name="Normal 9 3 5 5 3 2" xfId="7233"/>
    <cellStyle name="Normal 9 3 5 5 3 3" xfId="7234"/>
    <cellStyle name="Normal 9 3 5 5 3 4" xfId="12110"/>
    <cellStyle name="Normal 9 3 5 5 3 4 2" xfId="19088"/>
    <cellStyle name="Normal 9 3 5 5 4" xfId="7235"/>
    <cellStyle name="Normal 9 3 5 5 4 2" xfId="7236"/>
    <cellStyle name="Normal 9 3 5 5 4 3" xfId="7237"/>
    <cellStyle name="Normal 9 3 5 5 4 4" xfId="12743"/>
    <cellStyle name="Normal 9 3 5 5 4 4 2" xfId="19718"/>
    <cellStyle name="Normal 9 3 5 5 5" xfId="7238"/>
    <cellStyle name="Normal 9 3 5 5 6" xfId="7239"/>
    <cellStyle name="Normal 9 3 5 5 7" xfId="10846"/>
    <cellStyle name="Normal 9 3 5 5 7 2" xfId="17828"/>
    <cellStyle name="Normal 9 3 5 5 8" xfId="20426"/>
    <cellStyle name="Normal 9 3 5 6" xfId="7240"/>
    <cellStyle name="Normal 9 3 5 6 2" xfId="7241"/>
    <cellStyle name="Normal 9 3 5 6 2 2" xfId="7242"/>
    <cellStyle name="Normal 9 3 5 6 2 3" xfId="7243"/>
    <cellStyle name="Normal 9 3 5 6 2 4" xfId="12844"/>
    <cellStyle name="Normal 9 3 5 6 2 4 2" xfId="19819"/>
    <cellStyle name="Normal 9 3 5 6 3" xfId="7244"/>
    <cellStyle name="Normal 9 3 5 6 4" xfId="7245"/>
    <cellStyle name="Normal 9 3 5 6 5" xfId="10266"/>
    <cellStyle name="Normal 9 3 5 6 5 2" xfId="17251"/>
    <cellStyle name="Normal 9 3 5 6 6" xfId="20427"/>
    <cellStyle name="Normal 9 3 5 7" xfId="7246"/>
    <cellStyle name="Normal 9 3 5 7 2" xfId="7247"/>
    <cellStyle name="Normal 9 3 5 7 3" xfId="7248"/>
    <cellStyle name="Normal 9 3 5 7 4" xfId="10903"/>
    <cellStyle name="Normal 9 3 5 7 4 2" xfId="17881"/>
    <cellStyle name="Normal 9 3 5 8" xfId="7249"/>
    <cellStyle name="Normal 9 3 5 8 2" xfId="7250"/>
    <cellStyle name="Normal 9 3 5 8 3" xfId="7251"/>
    <cellStyle name="Normal 9 3 5 8 4" xfId="11533"/>
    <cellStyle name="Normal 9 3 5 8 4 2" xfId="18511"/>
    <cellStyle name="Normal 9 3 5 9" xfId="7252"/>
    <cellStyle name="Normal 9 3 5 9 2" xfId="7253"/>
    <cellStyle name="Normal 9 3 5 9 3" xfId="7254"/>
    <cellStyle name="Normal 9 3 5 9 4" xfId="12163"/>
    <cellStyle name="Normal 9 3 5 9 4 2" xfId="19141"/>
    <cellStyle name="Normal 9 3 6" xfId="7255"/>
    <cellStyle name="Normal 9 3 6 10" xfId="7256"/>
    <cellStyle name="Normal 9 3 6 11" xfId="9769"/>
    <cellStyle name="Normal 9 3 6 11 2" xfId="16755"/>
    <cellStyle name="Normal 9 3 6 12" xfId="20428"/>
    <cellStyle name="Normal 9 3 6 2" xfId="7257"/>
    <cellStyle name="Normal 9 3 6 2 10" xfId="20429"/>
    <cellStyle name="Normal 9 3 6 2 2" xfId="7258"/>
    <cellStyle name="Normal 9 3 6 2 2 2" xfId="7259"/>
    <cellStyle name="Normal 9 3 6 2 2 2 2" xfId="7260"/>
    <cellStyle name="Normal 9 3 6 2 2 2 3" xfId="7261"/>
    <cellStyle name="Normal 9 3 6 2 2 2 4" xfId="10696"/>
    <cellStyle name="Normal 9 3 6 2 2 2 4 2" xfId="17681"/>
    <cellStyle name="Normal 9 3 6 2 2 3" xfId="7262"/>
    <cellStyle name="Normal 9 3 6 2 2 3 2" xfId="7263"/>
    <cellStyle name="Normal 9 3 6 2 2 3 3" xfId="7264"/>
    <cellStyle name="Normal 9 3 6 2 2 3 4" xfId="11333"/>
    <cellStyle name="Normal 9 3 6 2 2 3 4 2" xfId="18311"/>
    <cellStyle name="Normal 9 3 6 2 2 4" xfId="7265"/>
    <cellStyle name="Normal 9 3 6 2 2 4 2" xfId="7266"/>
    <cellStyle name="Normal 9 3 6 2 2 4 3" xfId="7267"/>
    <cellStyle name="Normal 9 3 6 2 2 4 4" xfId="11963"/>
    <cellStyle name="Normal 9 3 6 2 2 4 4 2" xfId="18941"/>
    <cellStyle name="Normal 9 3 6 2 2 5" xfId="7268"/>
    <cellStyle name="Normal 9 3 6 2 2 5 2" xfId="7269"/>
    <cellStyle name="Normal 9 3 6 2 2 5 3" xfId="7270"/>
    <cellStyle name="Normal 9 3 6 2 2 5 4" xfId="12593"/>
    <cellStyle name="Normal 9 3 6 2 2 5 4 2" xfId="19571"/>
    <cellStyle name="Normal 9 3 6 2 2 6" xfId="7271"/>
    <cellStyle name="Normal 9 3 6 2 2 7" xfId="7272"/>
    <cellStyle name="Normal 9 3 6 2 2 8" xfId="10167"/>
    <cellStyle name="Normal 9 3 6 2 2 8 2" xfId="17152"/>
    <cellStyle name="Normal 9 3 6 2 2 9" xfId="20430"/>
    <cellStyle name="Normal 9 3 6 2 3" xfId="7273"/>
    <cellStyle name="Normal 9 3 6 2 3 2" xfId="7274"/>
    <cellStyle name="Normal 9 3 6 2 3 3" xfId="7275"/>
    <cellStyle name="Normal 9 3 6 2 3 4" xfId="10431"/>
    <cellStyle name="Normal 9 3 6 2 3 4 2" xfId="17416"/>
    <cellStyle name="Normal 9 3 6 2 4" xfId="7276"/>
    <cellStyle name="Normal 9 3 6 2 4 2" xfId="7277"/>
    <cellStyle name="Normal 9 3 6 2 4 3" xfId="7278"/>
    <cellStyle name="Normal 9 3 6 2 4 4" xfId="11068"/>
    <cellStyle name="Normal 9 3 6 2 4 4 2" xfId="18046"/>
    <cellStyle name="Normal 9 3 6 2 5" xfId="7279"/>
    <cellStyle name="Normal 9 3 6 2 5 2" xfId="7280"/>
    <cellStyle name="Normal 9 3 6 2 5 3" xfId="7281"/>
    <cellStyle name="Normal 9 3 6 2 5 4" xfId="11698"/>
    <cellStyle name="Normal 9 3 6 2 5 4 2" xfId="18676"/>
    <cellStyle name="Normal 9 3 6 2 6" xfId="7282"/>
    <cellStyle name="Normal 9 3 6 2 6 2" xfId="7283"/>
    <cellStyle name="Normal 9 3 6 2 6 3" xfId="7284"/>
    <cellStyle name="Normal 9 3 6 2 6 4" xfId="12328"/>
    <cellStyle name="Normal 9 3 6 2 6 4 2" xfId="19306"/>
    <cellStyle name="Normal 9 3 6 2 7" xfId="7285"/>
    <cellStyle name="Normal 9 3 6 2 8" xfId="7286"/>
    <cellStyle name="Normal 9 3 6 2 9" xfId="9901"/>
    <cellStyle name="Normal 9 3 6 2 9 2" xfId="16887"/>
    <cellStyle name="Normal 9 3 6 3" xfId="7287"/>
    <cellStyle name="Normal 9 3 6 3 2" xfId="7288"/>
    <cellStyle name="Normal 9 3 6 3 2 2" xfId="7289"/>
    <cellStyle name="Normal 9 3 6 3 2 3" xfId="7290"/>
    <cellStyle name="Normal 9 3 6 3 2 4" xfId="10564"/>
    <cellStyle name="Normal 9 3 6 3 2 4 2" xfId="17549"/>
    <cellStyle name="Normal 9 3 6 3 3" xfId="7291"/>
    <cellStyle name="Normal 9 3 6 3 3 2" xfId="7292"/>
    <cellStyle name="Normal 9 3 6 3 3 3" xfId="7293"/>
    <cellStyle name="Normal 9 3 6 3 3 4" xfId="11201"/>
    <cellStyle name="Normal 9 3 6 3 3 4 2" xfId="18179"/>
    <cellStyle name="Normal 9 3 6 3 4" xfId="7294"/>
    <cellStyle name="Normal 9 3 6 3 4 2" xfId="7295"/>
    <cellStyle name="Normal 9 3 6 3 4 3" xfId="7296"/>
    <cellStyle name="Normal 9 3 6 3 4 4" xfId="11831"/>
    <cellStyle name="Normal 9 3 6 3 4 4 2" xfId="18809"/>
    <cellStyle name="Normal 9 3 6 3 5" xfId="7297"/>
    <cellStyle name="Normal 9 3 6 3 5 2" xfId="7298"/>
    <cellStyle name="Normal 9 3 6 3 5 3" xfId="7299"/>
    <cellStyle name="Normal 9 3 6 3 5 4" xfId="12461"/>
    <cellStyle name="Normal 9 3 6 3 5 4 2" xfId="19439"/>
    <cellStyle name="Normal 9 3 6 3 6" xfId="7300"/>
    <cellStyle name="Normal 9 3 6 3 7" xfId="7301"/>
    <cellStyle name="Normal 9 3 6 3 8" xfId="10035"/>
    <cellStyle name="Normal 9 3 6 3 8 2" xfId="17020"/>
    <cellStyle name="Normal 9 3 6 3 9" xfId="20431"/>
    <cellStyle name="Normal 9 3 6 4" xfId="7302"/>
    <cellStyle name="Normal 9 3 6 4 2" xfId="7303"/>
    <cellStyle name="Normal 9 3 6 4 2 2" xfId="7304"/>
    <cellStyle name="Normal 9 3 6 4 2 3" xfId="7305"/>
    <cellStyle name="Normal 9 3 6 4 2 4" xfId="11481"/>
    <cellStyle name="Normal 9 3 6 4 2 4 2" xfId="18459"/>
    <cellStyle name="Normal 9 3 6 4 3" xfId="7306"/>
    <cellStyle name="Normal 9 3 6 4 3 2" xfId="7307"/>
    <cellStyle name="Normal 9 3 6 4 3 3" xfId="7308"/>
    <cellStyle name="Normal 9 3 6 4 3 4" xfId="12111"/>
    <cellStyle name="Normal 9 3 6 4 3 4 2" xfId="19089"/>
    <cellStyle name="Normal 9 3 6 4 4" xfId="7309"/>
    <cellStyle name="Normal 9 3 6 4 4 2" xfId="7310"/>
    <cellStyle name="Normal 9 3 6 4 4 3" xfId="7311"/>
    <cellStyle name="Normal 9 3 6 4 4 4" xfId="12744"/>
    <cellStyle name="Normal 9 3 6 4 4 4 2" xfId="19719"/>
    <cellStyle name="Normal 9 3 6 4 5" xfId="7312"/>
    <cellStyle name="Normal 9 3 6 4 6" xfId="7313"/>
    <cellStyle name="Normal 9 3 6 4 7" xfId="10847"/>
    <cellStyle name="Normal 9 3 6 4 7 2" xfId="17829"/>
    <cellStyle name="Normal 9 3 6 4 8" xfId="20432"/>
    <cellStyle name="Normal 9 3 6 5" xfId="7314"/>
    <cellStyle name="Normal 9 3 6 5 2" xfId="7315"/>
    <cellStyle name="Normal 9 3 6 5 2 2" xfId="7316"/>
    <cellStyle name="Normal 9 3 6 5 2 3" xfId="7317"/>
    <cellStyle name="Normal 9 3 6 5 2 4" xfId="12845"/>
    <cellStyle name="Normal 9 3 6 5 2 4 2" xfId="19820"/>
    <cellStyle name="Normal 9 3 6 5 3" xfId="7318"/>
    <cellStyle name="Normal 9 3 6 5 4" xfId="7319"/>
    <cellStyle name="Normal 9 3 6 5 5" xfId="10299"/>
    <cellStyle name="Normal 9 3 6 5 5 2" xfId="17284"/>
    <cellStyle name="Normal 9 3 6 5 6" xfId="20433"/>
    <cellStyle name="Normal 9 3 6 6" xfId="7320"/>
    <cellStyle name="Normal 9 3 6 6 2" xfId="7321"/>
    <cellStyle name="Normal 9 3 6 6 3" xfId="7322"/>
    <cellStyle name="Normal 9 3 6 6 4" xfId="10936"/>
    <cellStyle name="Normal 9 3 6 6 4 2" xfId="17914"/>
    <cellStyle name="Normal 9 3 6 7" xfId="7323"/>
    <cellStyle name="Normal 9 3 6 7 2" xfId="7324"/>
    <cellStyle name="Normal 9 3 6 7 3" xfId="7325"/>
    <cellStyle name="Normal 9 3 6 7 4" xfId="11566"/>
    <cellStyle name="Normal 9 3 6 7 4 2" xfId="18544"/>
    <cellStyle name="Normal 9 3 6 8" xfId="7326"/>
    <cellStyle name="Normal 9 3 6 8 2" xfId="7327"/>
    <cellStyle name="Normal 9 3 6 8 3" xfId="7328"/>
    <cellStyle name="Normal 9 3 6 8 4" xfId="12196"/>
    <cellStyle name="Normal 9 3 6 8 4 2" xfId="19174"/>
    <cellStyle name="Normal 9 3 6 9" xfId="7329"/>
    <cellStyle name="Normal 9 3 7" xfId="7330"/>
    <cellStyle name="Normal 9 3 7 10" xfId="20434"/>
    <cellStyle name="Normal 9 3 7 2" xfId="7331"/>
    <cellStyle name="Normal 9 3 7 2 2" xfId="7332"/>
    <cellStyle name="Normal 9 3 7 2 2 2" xfId="7333"/>
    <cellStyle name="Normal 9 3 7 2 2 3" xfId="7334"/>
    <cellStyle name="Normal 9 3 7 2 2 4" xfId="10630"/>
    <cellStyle name="Normal 9 3 7 2 2 4 2" xfId="17615"/>
    <cellStyle name="Normal 9 3 7 2 3" xfId="7335"/>
    <cellStyle name="Normal 9 3 7 2 3 2" xfId="7336"/>
    <cellStyle name="Normal 9 3 7 2 3 3" xfId="7337"/>
    <cellStyle name="Normal 9 3 7 2 3 4" xfId="11267"/>
    <cellStyle name="Normal 9 3 7 2 3 4 2" xfId="18245"/>
    <cellStyle name="Normal 9 3 7 2 4" xfId="7338"/>
    <cellStyle name="Normal 9 3 7 2 4 2" xfId="7339"/>
    <cellStyle name="Normal 9 3 7 2 4 3" xfId="7340"/>
    <cellStyle name="Normal 9 3 7 2 4 4" xfId="11897"/>
    <cellStyle name="Normal 9 3 7 2 4 4 2" xfId="18875"/>
    <cellStyle name="Normal 9 3 7 2 5" xfId="7341"/>
    <cellStyle name="Normal 9 3 7 2 5 2" xfId="7342"/>
    <cellStyle name="Normal 9 3 7 2 5 3" xfId="7343"/>
    <cellStyle name="Normal 9 3 7 2 5 4" xfId="12527"/>
    <cellStyle name="Normal 9 3 7 2 5 4 2" xfId="19505"/>
    <cellStyle name="Normal 9 3 7 2 6" xfId="7344"/>
    <cellStyle name="Normal 9 3 7 2 7" xfId="7345"/>
    <cellStyle name="Normal 9 3 7 2 8" xfId="10101"/>
    <cellStyle name="Normal 9 3 7 2 8 2" xfId="17086"/>
    <cellStyle name="Normal 9 3 7 2 9" xfId="20435"/>
    <cellStyle name="Normal 9 3 7 3" xfId="7346"/>
    <cellStyle name="Normal 9 3 7 3 2" xfId="7347"/>
    <cellStyle name="Normal 9 3 7 3 3" xfId="7348"/>
    <cellStyle name="Normal 9 3 7 3 4" xfId="10365"/>
    <cellStyle name="Normal 9 3 7 3 4 2" xfId="17350"/>
    <cellStyle name="Normal 9 3 7 4" xfId="7349"/>
    <cellStyle name="Normal 9 3 7 4 2" xfId="7350"/>
    <cellStyle name="Normal 9 3 7 4 3" xfId="7351"/>
    <cellStyle name="Normal 9 3 7 4 4" xfId="11002"/>
    <cellStyle name="Normal 9 3 7 4 4 2" xfId="17980"/>
    <cellStyle name="Normal 9 3 7 5" xfId="7352"/>
    <cellStyle name="Normal 9 3 7 5 2" xfId="7353"/>
    <cellStyle name="Normal 9 3 7 5 3" xfId="7354"/>
    <cellStyle name="Normal 9 3 7 5 4" xfId="11632"/>
    <cellStyle name="Normal 9 3 7 5 4 2" xfId="18610"/>
    <cellStyle name="Normal 9 3 7 6" xfId="7355"/>
    <cellStyle name="Normal 9 3 7 6 2" xfId="7356"/>
    <cellStyle name="Normal 9 3 7 6 3" xfId="7357"/>
    <cellStyle name="Normal 9 3 7 6 4" xfId="12262"/>
    <cellStyle name="Normal 9 3 7 6 4 2" xfId="19240"/>
    <cellStyle name="Normal 9 3 7 7" xfId="7358"/>
    <cellStyle name="Normal 9 3 7 8" xfId="7359"/>
    <cellStyle name="Normal 9 3 7 9" xfId="9835"/>
    <cellStyle name="Normal 9 3 7 9 2" xfId="16821"/>
    <cellStyle name="Normal 9 3 8" xfId="7360"/>
    <cellStyle name="Normal 9 3 8 2" xfId="7361"/>
    <cellStyle name="Normal 9 3 8 2 2" xfId="7362"/>
    <cellStyle name="Normal 9 3 8 2 3" xfId="7363"/>
    <cellStyle name="Normal 9 3 8 2 4" xfId="10498"/>
    <cellStyle name="Normal 9 3 8 2 4 2" xfId="17483"/>
    <cellStyle name="Normal 9 3 8 3" xfId="7364"/>
    <cellStyle name="Normal 9 3 8 3 2" xfId="7365"/>
    <cellStyle name="Normal 9 3 8 3 3" xfId="7366"/>
    <cellStyle name="Normal 9 3 8 3 4" xfId="11135"/>
    <cellStyle name="Normal 9 3 8 3 4 2" xfId="18113"/>
    <cellStyle name="Normal 9 3 8 4" xfId="7367"/>
    <cellStyle name="Normal 9 3 8 4 2" xfId="7368"/>
    <cellStyle name="Normal 9 3 8 4 3" xfId="7369"/>
    <cellStyle name="Normal 9 3 8 4 4" xfId="11765"/>
    <cellStyle name="Normal 9 3 8 4 4 2" xfId="18743"/>
    <cellStyle name="Normal 9 3 8 5" xfId="7370"/>
    <cellStyle name="Normal 9 3 8 5 2" xfId="7371"/>
    <cellStyle name="Normal 9 3 8 5 3" xfId="7372"/>
    <cellStyle name="Normal 9 3 8 5 4" xfId="12395"/>
    <cellStyle name="Normal 9 3 8 5 4 2" xfId="19373"/>
    <cellStyle name="Normal 9 3 8 6" xfId="7373"/>
    <cellStyle name="Normal 9 3 8 7" xfId="7374"/>
    <cellStyle name="Normal 9 3 8 8" xfId="9969"/>
    <cellStyle name="Normal 9 3 8 8 2" xfId="16954"/>
    <cellStyle name="Normal 9 3 8 9" xfId="20436"/>
    <cellStyle name="Normal 9 3 9" xfId="7375"/>
    <cellStyle name="Normal 9 3 9 2" xfId="7376"/>
    <cellStyle name="Normal 9 3 9 2 2" xfId="7377"/>
    <cellStyle name="Normal 9 3 9 2 3" xfId="7378"/>
    <cellStyle name="Normal 9 3 9 2 4" xfId="11399"/>
    <cellStyle name="Normal 9 3 9 2 4 2" xfId="18377"/>
    <cellStyle name="Normal 9 3 9 3" xfId="7379"/>
    <cellStyle name="Normal 9 3 9 3 2" xfId="7380"/>
    <cellStyle name="Normal 9 3 9 3 3" xfId="7381"/>
    <cellStyle name="Normal 9 3 9 3 4" xfId="12029"/>
    <cellStyle name="Normal 9 3 9 3 4 2" xfId="19007"/>
    <cellStyle name="Normal 9 3 9 4" xfId="7382"/>
    <cellStyle name="Normal 9 3 9 4 2" xfId="7383"/>
    <cellStyle name="Normal 9 3 9 4 3" xfId="7384"/>
    <cellStyle name="Normal 9 3 9 4 4" xfId="12659"/>
    <cellStyle name="Normal 9 3 9 4 4 2" xfId="19637"/>
    <cellStyle name="Normal 9 3 9 5" xfId="7385"/>
    <cellStyle name="Normal 9 3 9 6" xfId="7386"/>
    <cellStyle name="Normal 9 3 9 7" xfId="10762"/>
    <cellStyle name="Normal 9 3 9 7 2" xfId="17747"/>
    <cellStyle name="Normal 9 3 9 8" xfId="20437"/>
    <cellStyle name="Normal 9 4" xfId="7387"/>
    <cellStyle name="Normal 9 4 10" xfId="7388"/>
    <cellStyle name="Normal 9 4 10 2" xfId="7389"/>
    <cellStyle name="Normal 9 4 10 3" xfId="7390"/>
    <cellStyle name="Normal 9 4 10 4" xfId="10872"/>
    <cellStyle name="Normal 9 4 10 4 2" xfId="17850"/>
    <cellStyle name="Normal 9 4 11" xfId="7391"/>
    <cellStyle name="Normal 9 4 11 2" xfId="7392"/>
    <cellStyle name="Normal 9 4 11 3" xfId="7393"/>
    <cellStyle name="Normal 9 4 11 4" xfId="11502"/>
    <cellStyle name="Normal 9 4 11 4 2" xfId="18480"/>
    <cellStyle name="Normal 9 4 12" xfId="7394"/>
    <cellStyle name="Normal 9 4 12 2" xfId="7395"/>
    <cellStyle name="Normal 9 4 12 3" xfId="7396"/>
    <cellStyle name="Normal 9 4 12 4" xfId="12132"/>
    <cellStyle name="Normal 9 4 12 4 2" xfId="19110"/>
    <cellStyle name="Normal 9 4 13" xfId="7397"/>
    <cellStyle name="Normal 9 4 14" xfId="7398"/>
    <cellStyle name="Normal 9 4 15" xfId="9691"/>
    <cellStyle name="Normal 9 4 15 2" xfId="16691"/>
    <cellStyle name="Normal 9 4 16" xfId="20438"/>
    <cellStyle name="Normal 9 4 2" xfId="7399"/>
    <cellStyle name="Normal 9 4 2 10" xfId="7400"/>
    <cellStyle name="Normal 9 4 2 10 2" xfId="7401"/>
    <cellStyle name="Normal 9 4 2 10 3" xfId="7402"/>
    <cellStyle name="Normal 9 4 2 10 4" xfId="11510"/>
    <cellStyle name="Normal 9 4 2 10 4 2" xfId="18488"/>
    <cellStyle name="Normal 9 4 2 11" xfId="7403"/>
    <cellStyle name="Normal 9 4 2 11 2" xfId="7404"/>
    <cellStyle name="Normal 9 4 2 11 3" xfId="7405"/>
    <cellStyle name="Normal 9 4 2 11 4" xfId="12140"/>
    <cellStyle name="Normal 9 4 2 11 4 2" xfId="19118"/>
    <cellStyle name="Normal 9 4 2 12" xfId="7406"/>
    <cellStyle name="Normal 9 4 2 13" xfId="7407"/>
    <cellStyle name="Normal 9 4 2 14" xfId="9710"/>
    <cellStyle name="Normal 9 4 2 14 2" xfId="16699"/>
    <cellStyle name="Normal 9 4 2 15" xfId="20439"/>
    <cellStyle name="Normal 9 4 2 2" xfId="7408"/>
    <cellStyle name="Normal 9 4 2 2 10" xfId="7409"/>
    <cellStyle name="Normal 9 4 2 2 10 2" xfId="7410"/>
    <cellStyle name="Normal 9 4 2 2 10 3" xfId="7411"/>
    <cellStyle name="Normal 9 4 2 2 10 4" xfId="12157"/>
    <cellStyle name="Normal 9 4 2 2 10 4 2" xfId="19135"/>
    <cellStyle name="Normal 9 4 2 2 11" xfId="7412"/>
    <cellStyle name="Normal 9 4 2 2 12" xfId="7413"/>
    <cellStyle name="Normal 9 4 2 2 13" xfId="9729"/>
    <cellStyle name="Normal 9 4 2 2 13 2" xfId="16716"/>
    <cellStyle name="Normal 9 4 2 2 14" xfId="20440"/>
    <cellStyle name="Normal 9 4 2 2 2" xfId="7414"/>
    <cellStyle name="Normal 9 4 2 2 2 10" xfId="7415"/>
    <cellStyle name="Normal 9 4 2 2 2 11" xfId="7416"/>
    <cellStyle name="Normal 9 4 2 2 2 12" xfId="9763"/>
    <cellStyle name="Normal 9 4 2 2 2 12 2" xfId="16749"/>
    <cellStyle name="Normal 9 4 2 2 2 13" xfId="20441"/>
    <cellStyle name="Normal 9 4 2 2 2 2" xfId="7417"/>
    <cellStyle name="Normal 9 4 2 2 2 2 10" xfId="9829"/>
    <cellStyle name="Normal 9 4 2 2 2 2 10 2" xfId="16815"/>
    <cellStyle name="Normal 9 4 2 2 2 2 11" xfId="20442"/>
    <cellStyle name="Normal 9 4 2 2 2 2 2" xfId="7418"/>
    <cellStyle name="Normal 9 4 2 2 2 2 2 10" xfId="20443"/>
    <cellStyle name="Normal 9 4 2 2 2 2 2 2" xfId="7419"/>
    <cellStyle name="Normal 9 4 2 2 2 2 2 2 2" xfId="7420"/>
    <cellStyle name="Normal 9 4 2 2 2 2 2 2 2 2" xfId="7421"/>
    <cellStyle name="Normal 9 4 2 2 2 2 2 2 2 3" xfId="7422"/>
    <cellStyle name="Normal 9 4 2 2 2 2 2 2 2 4" xfId="10756"/>
    <cellStyle name="Normal 9 4 2 2 2 2 2 2 2 4 2" xfId="17741"/>
    <cellStyle name="Normal 9 4 2 2 2 2 2 2 3" xfId="7423"/>
    <cellStyle name="Normal 9 4 2 2 2 2 2 2 3 2" xfId="7424"/>
    <cellStyle name="Normal 9 4 2 2 2 2 2 2 3 3" xfId="7425"/>
    <cellStyle name="Normal 9 4 2 2 2 2 2 2 3 4" xfId="11393"/>
    <cellStyle name="Normal 9 4 2 2 2 2 2 2 3 4 2" xfId="18371"/>
    <cellStyle name="Normal 9 4 2 2 2 2 2 2 4" xfId="7426"/>
    <cellStyle name="Normal 9 4 2 2 2 2 2 2 4 2" xfId="7427"/>
    <cellStyle name="Normal 9 4 2 2 2 2 2 2 4 3" xfId="7428"/>
    <cellStyle name="Normal 9 4 2 2 2 2 2 2 4 4" xfId="12023"/>
    <cellStyle name="Normal 9 4 2 2 2 2 2 2 4 4 2" xfId="19001"/>
    <cellStyle name="Normal 9 4 2 2 2 2 2 2 5" xfId="7429"/>
    <cellStyle name="Normal 9 4 2 2 2 2 2 2 5 2" xfId="7430"/>
    <cellStyle name="Normal 9 4 2 2 2 2 2 2 5 3" xfId="7431"/>
    <cellStyle name="Normal 9 4 2 2 2 2 2 2 5 4" xfId="12653"/>
    <cellStyle name="Normal 9 4 2 2 2 2 2 2 5 4 2" xfId="19631"/>
    <cellStyle name="Normal 9 4 2 2 2 2 2 2 6" xfId="7432"/>
    <cellStyle name="Normal 9 4 2 2 2 2 2 2 7" xfId="7433"/>
    <cellStyle name="Normal 9 4 2 2 2 2 2 2 8" xfId="10227"/>
    <cellStyle name="Normal 9 4 2 2 2 2 2 2 8 2" xfId="17212"/>
    <cellStyle name="Normal 9 4 2 2 2 2 2 2 9" xfId="20444"/>
    <cellStyle name="Normal 9 4 2 2 2 2 2 3" xfId="7434"/>
    <cellStyle name="Normal 9 4 2 2 2 2 2 3 2" xfId="7435"/>
    <cellStyle name="Normal 9 4 2 2 2 2 2 3 3" xfId="7436"/>
    <cellStyle name="Normal 9 4 2 2 2 2 2 3 4" xfId="10491"/>
    <cellStyle name="Normal 9 4 2 2 2 2 2 3 4 2" xfId="17476"/>
    <cellStyle name="Normal 9 4 2 2 2 2 2 4" xfId="7437"/>
    <cellStyle name="Normal 9 4 2 2 2 2 2 4 2" xfId="7438"/>
    <cellStyle name="Normal 9 4 2 2 2 2 2 4 3" xfId="7439"/>
    <cellStyle name="Normal 9 4 2 2 2 2 2 4 4" xfId="11128"/>
    <cellStyle name="Normal 9 4 2 2 2 2 2 4 4 2" xfId="18106"/>
    <cellStyle name="Normal 9 4 2 2 2 2 2 5" xfId="7440"/>
    <cellStyle name="Normal 9 4 2 2 2 2 2 5 2" xfId="7441"/>
    <cellStyle name="Normal 9 4 2 2 2 2 2 5 3" xfId="7442"/>
    <cellStyle name="Normal 9 4 2 2 2 2 2 5 4" xfId="11758"/>
    <cellStyle name="Normal 9 4 2 2 2 2 2 5 4 2" xfId="18736"/>
    <cellStyle name="Normal 9 4 2 2 2 2 2 6" xfId="7443"/>
    <cellStyle name="Normal 9 4 2 2 2 2 2 6 2" xfId="7444"/>
    <cellStyle name="Normal 9 4 2 2 2 2 2 6 3" xfId="7445"/>
    <cellStyle name="Normal 9 4 2 2 2 2 2 6 4" xfId="12388"/>
    <cellStyle name="Normal 9 4 2 2 2 2 2 6 4 2" xfId="19366"/>
    <cellStyle name="Normal 9 4 2 2 2 2 2 7" xfId="7446"/>
    <cellStyle name="Normal 9 4 2 2 2 2 2 8" xfId="7447"/>
    <cellStyle name="Normal 9 4 2 2 2 2 2 9" xfId="9961"/>
    <cellStyle name="Normal 9 4 2 2 2 2 2 9 2" xfId="16947"/>
    <cellStyle name="Normal 9 4 2 2 2 2 3" xfId="7448"/>
    <cellStyle name="Normal 9 4 2 2 2 2 3 2" xfId="7449"/>
    <cellStyle name="Normal 9 4 2 2 2 2 3 2 2" xfId="7450"/>
    <cellStyle name="Normal 9 4 2 2 2 2 3 2 3" xfId="7451"/>
    <cellStyle name="Normal 9 4 2 2 2 2 3 2 4" xfId="10624"/>
    <cellStyle name="Normal 9 4 2 2 2 2 3 2 4 2" xfId="17609"/>
    <cellStyle name="Normal 9 4 2 2 2 2 3 3" xfId="7452"/>
    <cellStyle name="Normal 9 4 2 2 2 2 3 3 2" xfId="7453"/>
    <cellStyle name="Normal 9 4 2 2 2 2 3 3 3" xfId="7454"/>
    <cellStyle name="Normal 9 4 2 2 2 2 3 3 4" xfId="11261"/>
    <cellStyle name="Normal 9 4 2 2 2 2 3 3 4 2" xfId="18239"/>
    <cellStyle name="Normal 9 4 2 2 2 2 3 4" xfId="7455"/>
    <cellStyle name="Normal 9 4 2 2 2 2 3 4 2" xfId="7456"/>
    <cellStyle name="Normal 9 4 2 2 2 2 3 4 3" xfId="7457"/>
    <cellStyle name="Normal 9 4 2 2 2 2 3 4 4" xfId="11891"/>
    <cellStyle name="Normal 9 4 2 2 2 2 3 4 4 2" xfId="18869"/>
    <cellStyle name="Normal 9 4 2 2 2 2 3 5" xfId="7458"/>
    <cellStyle name="Normal 9 4 2 2 2 2 3 5 2" xfId="7459"/>
    <cellStyle name="Normal 9 4 2 2 2 2 3 5 3" xfId="7460"/>
    <cellStyle name="Normal 9 4 2 2 2 2 3 5 4" xfId="12521"/>
    <cellStyle name="Normal 9 4 2 2 2 2 3 5 4 2" xfId="19499"/>
    <cellStyle name="Normal 9 4 2 2 2 2 3 6" xfId="7461"/>
    <cellStyle name="Normal 9 4 2 2 2 2 3 7" xfId="7462"/>
    <cellStyle name="Normal 9 4 2 2 2 2 3 8" xfId="10095"/>
    <cellStyle name="Normal 9 4 2 2 2 2 3 8 2" xfId="17080"/>
    <cellStyle name="Normal 9 4 2 2 2 2 3 9" xfId="20445"/>
    <cellStyle name="Normal 9 4 2 2 2 2 4" xfId="7463"/>
    <cellStyle name="Normal 9 4 2 2 2 2 4 2" xfId="7464"/>
    <cellStyle name="Normal 9 4 2 2 2 2 4 3" xfId="7465"/>
    <cellStyle name="Normal 9 4 2 2 2 2 4 4" xfId="10359"/>
    <cellStyle name="Normal 9 4 2 2 2 2 4 4 2" xfId="17344"/>
    <cellStyle name="Normal 9 4 2 2 2 2 5" xfId="7466"/>
    <cellStyle name="Normal 9 4 2 2 2 2 5 2" xfId="7467"/>
    <cellStyle name="Normal 9 4 2 2 2 2 5 3" xfId="7468"/>
    <cellStyle name="Normal 9 4 2 2 2 2 5 4" xfId="10996"/>
    <cellStyle name="Normal 9 4 2 2 2 2 5 4 2" xfId="17974"/>
    <cellStyle name="Normal 9 4 2 2 2 2 6" xfId="7469"/>
    <cellStyle name="Normal 9 4 2 2 2 2 6 2" xfId="7470"/>
    <cellStyle name="Normal 9 4 2 2 2 2 6 3" xfId="7471"/>
    <cellStyle name="Normal 9 4 2 2 2 2 6 4" xfId="11626"/>
    <cellStyle name="Normal 9 4 2 2 2 2 6 4 2" xfId="18604"/>
    <cellStyle name="Normal 9 4 2 2 2 2 7" xfId="7472"/>
    <cellStyle name="Normal 9 4 2 2 2 2 7 2" xfId="7473"/>
    <cellStyle name="Normal 9 4 2 2 2 2 7 3" xfId="7474"/>
    <cellStyle name="Normal 9 4 2 2 2 2 7 4" xfId="12256"/>
    <cellStyle name="Normal 9 4 2 2 2 2 7 4 2" xfId="19234"/>
    <cellStyle name="Normal 9 4 2 2 2 2 8" xfId="7475"/>
    <cellStyle name="Normal 9 4 2 2 2 2 9" xfId="7476"/>
    <cellStyle name="Normal 9 4 2 2 2 3" xfId="7477"/>
    <cellStyle name="Normal 9 4 2 2 2 3 10" xfId="20446"/>
    <cellStyle name="Normal 9 4 2 2 2 3 2" xfId="7478"/>
    <cellStyle name="Normal 9 4 2 2 2 3 2 2" xfId="7479"/>
    <cellStyle name="Normal 9 4 2 2 2 3 2 2 2" xfId="7480"/>
    <cellStyle name="Normal 9 4 2 2 2 3 2 2 3" xfId="7481"/>
    <cellStyle name="Normal 9 4 2 2 2 3 2 2 4" xfId="10690"/>
    <cellStyle name="Normal 9 4 2 2 2 3 2 2 4 2" xfId="17675"/>
    <cellStyle name="Normal 9 4 2 2 2 3 2 3" xfId="7482"/>
    <cellStyle name="Normal 9 4 2 2 2 3 2 3 2" xfId="7483"/>
    <cellStyle name="Normal 9 4 2 2 2 3 2 3 3" xfId="7484"/>
    <cellStyle name="Normal 9 4 2 2 2 3 2 3 4" xfId="11327"/>
    <cellStyle name="Normal 9 4 2 2 2 3 2 3 4 2" xfId="18305"/>
    <cellStyle name="Normal 9 4 2 2 2 3 2 4" xfId="7485"/>
    <cellStyle name="Normal 9 4 2 2 2 3 2 4 2" xfId="7486"/>
    <cellStyle name="Normal 9 4 2 2 2 3 2 4 3" xfId="7487"/>
    <cellStyle name="Normal 9 4 2 2 2 3 2 4 4" xfId="11957"/>
    <cellStyle name="Normal 9 4 2 2 2 3 2 4 4 2" xfId="18935"/>
    <cellStyle name="Normal 9 4 2 2 2 3 2 5" xfId="7488"/>
    <cellStyle name="Normal 9 4 2 2 2 3 2 5 2" xfId="7489"/>
    <cellStyle name="Normal 9 4 2 2 2 3 2 5 3" xfId="7490"/>
    <cellStyle name="Normal 9 4 2 2 2 3 2 5 4" xfId="12587"/>
    <cellStyle name="Normal 9 4 2 2 2 3 2 5 4 2" xfId="19565"/>
    <cellStyle name="Normal 9 4 2 2 2 3 2 6" xfId="7491"/>
    <cellStyle name="Normal 9 4 2 2 2 3 2 7" xfId="7492"/>
    <cellStyle name="Normal 9 4 2 2 2 3 2 8" xfId="10161"/>
    <cellStyle name="Normal 9 4 2 2 2 3 2 8 2" xfId="17146"/>
    <cellStyle name="Normal 9 4 2 2 2 3 2 9" xfId="20447"/>
    <cellStyle name="Normal 9 4 2 2 2 3 3" xfId="7493"/>
    <cellStyle name="Normal 9 4 2 2 2 3 3 2" xfId="7494"/>
    <cellStyle name="Normal 9 4 2 2 2 3 3 3" xfId="7495"/>
    <cellStyle name="Normal 9 4 2 2 2 3 3 4" xfId="10425"/>
    <cellStyle name="Normal 9 4 2 2 2 3 3 4 2" xfId="17410"/>
    <cellStyle name="Normal 9 4 2 2 2 3 4" xfId="7496"/>
    <cellStyle name="Normal 9 4 2 2 2 3 4 2" xfId="7497"/>
    <cellStyle name="Normal 9 4 2 2 2 3 4 3" xfId="7498"/>
    <cellStyle name="Normal 9 4 2 2 2 3 4 4" xfId="11062"/>
    <cellStyle name="Normal 9 4 2 2 2 3 4 4 2" xfId="18040"/>
    <cellStyle name="Normal 9 4 2 2 2 3 5" xfId="7499"/>
    <cellStyle name="Normal 9 4 2 2 2 3 5 2" xfId="7500"/>
    <cellStyle name="Normal 9 4 2 2 2 3 5 3" xfId="7501"/>
    <cellStyle name="Normal 9 4 2 2 2 3 5 4" xfId="11692"/>
    <cellStyle name="Normal 9 4 2 2 2 3 5 4 2" xfId="18670"/>
    <cellStyle name="Normal 9 4 2 2 2 3 6" xfId="7502"/>
    <cellStyle name="Normal 9 4 2 2 2 3 6 2" xfId="7503"/>
    <cellStyle name="Normal 9 4 2 2 2 3 6 3" xfId="7504"/>
    <cellStyle name="Normal 9 4 2 2 2 3 6 4" xfId="12322"/>
    <cellStyle name="Normal 9 4 2 2 2 3 6 4 2" xfId="19300"/>
    <cellStyle name="Normal 9 4 2 2 2 3 7" xfId="7505"/>
    <cellStyle name="Normal 9 4 2 2 2 3 8" xfId="7506"/>
    <cellStyle name="Normal 9 4 2 2 2 3 9" xfId="9895"/>
    <cellStyle name="Normal 9 4 2 2 2 3 9 2" xfId="16881"/>
    <cellStyle name="Normal 9 4 2 2 2 4" xfId="7507"/>
    <cellStyle name="Normal 9 4 2 2 2 4 2" xfId="7508"/>
    <cellStyle name="Normal 9 4 2 2 2 4 2 2" xfId="7509"/>
    <cellStyle name="Normal 9 4 2 2 2 4 2 3" xfId="7510"/>
    <cellStyle name="Normal 9 4 2 2 2 4 2 4" xfId="10558"/>
    <cellStyle name="Normal 9 4 2 2 2 4 2 4 2" xfId="17543"/>
    <cellStyle name="Normal 9 4 2 2 2 4 3" xfId="7511"/>
    <cellStyle name="Normal 9 4 2 2 2 4 3 2" xfId="7512"/>
    <cellStyle name="Normal 9 4 2 2 2 4 3 3" xfId="7513"/>
    <cellStyle name="Normal 9 4 2 2 2 4 3 4" xfId="11195"/>
    <cellStyle name="Normal 9 4 2 2 2 4 3 4 2" xfId="18173"/>
    <cellStyle name="Normal 9 4 2 2 2 4 4" xfId="7514"/>
    <cellStyle name="Normal 9 4 2 2 2 4 4 2" xfId="7515"/>
    <cellStyle name="Normal 9 4 2 2 2 4 4 3" xfId="7516"/>
    <cellStyle name="Normal 9 4 2 2 2 4 4 4" xfId="11825"/>
    <cellStyle name="Normal 9 4 2 2 2 4 4 4 2" xfId="18803"/>
    <cellStyle name="Normal 9 4 2 2 2 4 5" xfId="7517"/>
    <cellStyle name="Normal 9 4 2 2 2 4 5 2" xfId="7518"/>
    <cellStyle name="Normal 9 4 2 2 2 4 5 3" xfId="7519"/>
    <cellStyle name="Normal 9 4 2 2 2 4 5 4" xfId="12455"/>
    <cellStyle name="Normal 9 4 2 2 2 4 5 4 2" xfId="19433"/>
    <cellStyle name="Normal 9 4 2 2 2 4 6" xfId="7520"/>
    <cellStyle name="Normal 9 4 2 2 2 4 7" xfId="7521"/>
    <cellStyle name="Normal 9 4 2 2 2 4 8" xfId="10029"/>
    <cellStyle name="Normal 9 4 2 2 2 4 8 2" xfId="17014"/>
    <cellStyle name="Normal 9 4 2 2 2 4 9" xfId="20448"/>
    <cellStyle name="Normal 9 4 2 2 2 5" xfId="7522"/>
    <cellStyle name="Normal 9 4 2 2 2 5 2" xfId="7523"/>
    <cellStyle name="Normal 9 4 2 2 2 5 2 2" xfId="7524"/>
    <cellStyle name="Normal 9 4 2 2 2 5 2 3" xfId="7525"/>
    <cellStyle name="Normal 9 4 2 2 2 5 2 4" xfId="11482"/>
    <cellStyle name="Normal 9 4 2 2 2 5 2 4 2" xfId="18460"/>
    <cellStyle name="Normal 9 4 2 2 2 5 3" xfId="7526"/>
    <cellStyle name="Normal 9 4 2 2 2 5 3 2" xfId="7527"/>
    <cellStyle name="Normal 9 4 2 2 2 5 3 3" xfId="7528"/>
    <cellStyle name="Normal 9 4 2 2 2 5 3 4" xfId="12112"/>
    <cellStyle name="Normal 9 4 2 2 2 5 3 4 2" xfId="19090"/>
    <cellStyle name="Normal 9 4 2 2 2 5 4" xfId="7529"/>
    <cellStyle name="Normal 9 4 2 2 2 5 4 2" xfId="7530"/>
    <cellStyle name="Normal 9 4 2 2 2 5 4 3" xfId="7531"/>
    <cellStyle name="Normal 9 4 2 2 2 5 4 4" xfId="12745"/>
    <cellStyle name="Normal 9 4 2 2 2 5 4 4 2" xfId="19720"/>
    <cellStyle name="Normal 9 4 2 2 2 5 5" xfId="7532"/>
    <cellStyle name="Normal 9 4 2 2 2 5 6" xfId="7533"/>
    <cellStyle name="Normal 9 4 2 2 2 5 7" xfId="10848"/>
    <cellStyle name="Normal 9 4 2 2 2 5 7 2" xfId="17830"/>
    <cellStyle name="Normal 9 4 2 2 2 5 8" xfId="20449"/>
    <cellStyle name="Normal 9 4 2 2 2 6" xfId="7534"/>
    <cellStyle name="Normal 9 4 2 2 2 6 2" xfId="7535"/>
    <cellStyle name="Normal 9 4 2 2 2 6 2 2" xfId="7536"/>
    <cellStyle name="Normal 9 4 2 2 2 6 2 3" xfId="7537"/>
    <cellStyle name="Normal 9 4 2 2 2 6 2 4" xfId="12846"/>
    <cellStyle name="Normal 9 4 2 2 2 6 2 4 2" xfId="19821"/>
    <cellStyle name="Normal 9 4 2 2 2 6 3" xfId="7538"/>
    <cellStyle name="Normal 9 4 2 2 2 6 4" xfId="7539"/>
    <cellStyle name="Normal 9 4 2 2 2 6 5" xfId="10293"/>
    <cellStyle name="Normal 9 4 2 2 2 6 5 2" xfId="17278"/>
    <cellStyle name="Normal 9 4 2 2 2 6 6" xfId="20450"/>
    <cellStyle name="Normal 9 4 2 2 2 7" xfId="7540"/>
    <cellStyle name="Normal 9 4 2 2 2 7 2" xfId="7541"/>
    <cellStyle name="Normal 9 4 2 2 2 7 3" xfId="7542"/>
    <cellStyle name="Normal 9 4 2 2 2 7 4" xfId="10930"/>
    <cellStyle name="Normal 9 4 2 2 2 7 4 2" xfId="17908"/>
    <cellStyle name="Normal 9 4 2 2 2 8" xfId="7543"/>
    <cellStyle name="Normal 9 4 2 2 2 8 2" xfId="7544"/>
    <cellStyle name="Normal 9 4 2 2 2 8 3" xfId="7545"/>
    <cellStyle name="Normal 9 4 2 2 2 8 4" xfId="11560"/>
    <cellStyle name="Normal 9 4 2 2 2 8 4 2" xfId="18538"/>
    <cellStyle name="Normal 9 4 2 2 2 9" xfId="7546"/>
    <cellStyle name="Normal 9 4 2 2 2 9 2" xfId="7547"/>
    <cellStyle name="Normal 9 4 2 2 2 9 3" xfId="7548"/>
    <cellStyle name="Normal 9 4 2 2 2 9 4" xfId="12190"/>
    <cellStyle name="Normal 9 4 2 2 2 9 4 2" xfId="19168"/>
    <cellStyle name="Normal 9 4 2 2 3" xfId="7549"/>
    <cellStyle name="Normal 9 4 2 2 3 10" xfId="7550"/>
    <cellStyle name="Normal 9 4 2 2 3 11" xfId="9796"/>
    <cellStyle name="Normal 9 4 2 2 3 11 2" xfId="16782"/>
    <cellStyle name="Normal 9 4 2 2 3 12" xfId="20451"/>
    <cellStyle name="Normal 9 4 2 2 3 2" xfId="7551"/>
    <cellStyle name="Normal 9 4 2 2 3 2 10" xfId="20452"/>
    <cellStyle name="Normal 9 4 2 2 3 2 2" xfId="7552"/>
    <cellStyle name="Normal 9 4 2 2 3 2 2 2" xfId="7553"/>
    <cellStyle name="Normal 9 4 2 2 3 2 2 2 2" xfId="7554"/>
    <cellStyle name="Normal 9 4 2 2 3 2 2 2 3" xfId="7555"/>
    <cellStyle name="Normal 9 4 2 2 3 2 2 2 4" xfId="10723"/>
    <cellStyle name="Normal 9 4 2 2 3 2 2 2 4 2" xfId="17708"/>
    <cellStyle name="Normal 9 4 2 2 3 2 2 3" xfId="7556"/>
    <cellStyle name="Normal 9 4 2 2 3 2 2 3 2" xfId="7557"/>
    <cellStyle name="Normal 9 4 2 2 3 2 2 3 3" xfId="7558"/>
    <cellStyle name="Normal 9 4 2 2 3 2 2 3 4" xfId="11360"/>
    <cellStyle name="Normal 9 4 2 2 3 2 2 3 4 2" xfId="18338"/>
    <cellStyle name="Normal 9 4 2 2 3 2 2 4" xfId="7559"/>
    <cellStyle name="Normal 9 4 2 2 3 2 2 4 2" xfId="7560"/>
    <cellStyle name="Normal 9 4 2 2 3 2 2 4 3" xfId="7561"/>
    <cellStyle name="Normal 9 4 2 2 3 2 2 4 4" xfId="11990"/>
    <cellStyle name="Normal 9 4 2 2 3 2 2 4 4 2" xfId="18968"/>
    <cellStyle name="Normal 9 4 2 2 3 2 2 5" xfId="7562"/>
    <cellStyle name="Normal 9 4 2 2 3 2 2 5 2" xfId="7563"/>
    <cellStyle name="Normal 9 4 2 2 3 2 2 5 3" xfId="7564"/>
    <cellStyle name="Normal 9 4 2 2 3 2 2 5 4" xfId="12620"/>
    <cellStyle name="Normal 9 4 2 2 3 2 2 5 4 2" xfId="19598"/>
    <cellStyle name="Normal 9 4 2 2 3 2 2 6" xfId="7565"/>
    <cellStyle name="Normal 9 4 2 2 3 2 2 7" xfId="7566"/>
    <cellStyle name="Normal 9 4 2 2 3 2 2 8" xfId="10194"/>
    <cellStyle name="Normal 9 4 2 2 3 2 2 8 2" xfId="17179"/>
    <cellStyle name="Normal 9 4 2 2 3 2 2 9" xfId="20453"/>
    <cellStyle name="Normal 9 4 2 2 3 2 3" xfId="7567"/>
    <cellStyle name="Normal 9 4 2 2 3 2 3 2" xfId="7568"/>
    <cellStyle name="Normal 9 4 2 2 3 2 3 3" xfId="7569"/>
    <cellStyle name="Normal 9 4 2 2 3 2 3 4" xfId="10458"/>
    <cellStyle name="Normal 9 4 2 2 3 2 3 4 2" xfId="17443"/>
    <cellStyle name="Normal 9 4 2 2 3 2 4" xfId="7570"/>
    <cellStyle name="Normal 9 4 2 2 3 2 4 2" xfId="7571"/>
    <cellStyle name="Normal 9 4 2 2 3 2 4 3" xfId="7572"/>
    <cellStyle name="Normal 9 4 2 2 3 2 4 4" xfId="11095"/>
    <cellStyle name="Normal 9 4 2 2 3 2 4 4 2" xfId="18073"/>
    <cellStyle name="Normal 9 4 2 2 3 2 5" xfId="7573"/>
    <cellStyle name="Normal 9 4 2 2 3 2 5 2" xfId="7574"/>
    <cellStyle name="Normal 9 4 2 2 3 2 5 3" xfId="7575"/>
    <cellStyle name="Normal 9 4 2 2 3 2 5 4" xfId="11725"/>
    <cellStyle name="Normal 9 4 2 2 3 2 5 4 2" xfId="18703"/>
    <cellStyle name="Normal 9 4 2 2 3 2 6" xfId="7576"/>
    <cellStyle name="Normal 9 4 2 2 3 2 6 2" xfId="7577"/>
    <cellStyle name="Normal 9 4 2 2 3 2 6 3" xfId="7578"/>
    <cellStyle name="Normal 9 4 2 2 3 2 6 4" xfId="12355"/>
    <cellStyle name="Normal 9 4 2 2 3 2 6 4 2" xfId="19333"/>
    <cellStyle name="Normal 9 4 2 2 3 2 7" xfId="7579"/>
    <cellStyle name="Normal 9 4 2 2 3 2 8" xfId="7580"/>
    <cellStyle name="Normal 9 4 2 2 3 2 9" xfId="9928"/>
    <cellStyle name="Normal 9 4 2 2 3 2 9 2" xfId="16914"/>
    <cellStyle name="Normal 9 4 2 2 3 3" xfId="7581"/>
    <cellStyle name="Normal 9 4 2 2 3 3 2" xfId="7582"/>
    <cellStyle name="Normal 9 4 2 2 3 3 2 2" xfId="7583"/>
    <cellStyle name="Normal 9 4 2 2 3 3 2 3" xfId="7584"/>
    <cellStyle name="Normal 9 4 2 2 3 3 2 4" xfId="10591"/>
    <cellStyle name="Normal 9 4 2 2 3 3 2 4 2" xfId="17576"/>
    <cellStyle name="Normal 9 4 2 2 3 3 3" xfId="7585"/>
    <cellStyle name="Normal 9 4 2 2 3 3 3 2" xfId="7586"/>
    <cellStyle name="Normal 9 4 2 2 3 3 3 3" xfId="7587"/>
    <cellStyle name="Normal 9 4 2 2 3 3 3 4" xfId="11228"/>
    <cellStyle name="Normal 9 4 2 2 3 3 3 4 2" xfId="18206"/>
    <cellStyle name="Normal 9 4 2 2 3 3 4" xfId="7588"/>
    <cellStyle name="Normal 9 4 2 2 3 3 4 2" xfId="7589"/>
    <cellStyle name="Normal 9 4 2 2 3 3 4 3" xfId="7590"/>
    <cellStyle name="Normal 9 4 2 2 3 3 4 4" xfId="11858"/>
    <cellStyle name="Normal 9 4 2 2 3 3 4 4 2" xfId="18836"/>
    <cellStyle name="Normal 9 4 2 2 3 3 5" xfId="7591"/>
    <cellStyle name="Normal 9 4 2 2 3 3 5 2" xfId="7592"/>
    <cellStyle name="Normal 9 4 2 2 3 3 5 3" xfId="7593"/>
    <cellStyle name="Normal 9 4 2 2 3 3 5 4" xfId="12488"/>
    <cellStyle name="Normal 9 4 2 2 3 3 5 4 2" xfId="19466"/>
    <cellStyle name="Normal 9 4 2 2 3 3 6" xfId="7594"/>
    <cellStyle name="Normal 9 4 2 2 3 3 7" xfId="7595"/>
    <cellStyle name="Normal 9 4 2 2 3 3 8" xfId="10062"/>
    <cellStyle name="Normal 9 4 2 2 3 3 8 2" xfId="17047"/>
    <cellStyle name="Normal 9 4 2 2 3 3 9" xfId="20454"/>
    <cellStyle name="Normal 9 4 2 2 3 4" xfId="7596"/>
    <cellStyle name="Normal 9 4 2 2 3 4 2" xfId="7597"/>
    <cellStyle name="Normal 9 4 2 2 3 4 2 2" xfId="7598"/>
    <cellStyle name="Normal 9 4 2 2 3 4 2 3" xfId="7599"/>
    <cellStyle name="Normal 9 4 2 2 3 4 2 4" xfId="11483"/>
    <cellStyle name="Normal 9 4 2 2 3 4 2 4 2" xfId="18461"/>
    <cellStyle name="Normal 9 4 2 2 3 4 3" xfId="7600"/>
    <cellStyle name="Normal 9 4 2 2 3 4 3 2" xfId="7601"/>
    <cellStyle name="Normal 9 4 2 2 3 4 3 3" xfId="7602"/>
    <cellStyle name="Normal 9 4 2 2 3 4 3 4" xfId="12113"/>
    <cellStyle name="Normal 9 4 2 2 3 4 3 4 2" xfId="19091"/>
    <cellStyle name="Normal 9 4 2 2 3 4 4" xfId="7603"/>
    <cellStyle name="Normal 9 4 2 2 3 4 4 2" xfId="7604"/>
    <cellStyle name="Normal 9 4 2 2 3 4 4 3" xfId="7605"/>
    <cellStyle name="Normal 9 4 2 2 3 4 4 4" xfId="12746"/>
    <cellStyle name="Normal 9 4 2 2 3 4 4 4 2" xfId="19721"/>
    <cellStyle name="Normal 9 4 2 2 3 4 5" xfId="7606"/>
    <cellStyle name="Normal 9 4 2 2 3 4 6" xfId="7607"/>
    <cellStyle name="Normal 9 4 2 2 3 4 7" xfId="10849"/>
    <cellStyle name="Normal 9 4 2 2 3 4 7 2" xfId="17831"/>
    <cellStyle name="Normal 9 4 2 2 3 4 8" xfId="20455"/>
    <cellStyle name="Normal 9 4 2 2 3 5" xfId="7608"/>
    <cellStyle name="Normal 9 4 2 2 3 5 2" xfId="7609"/>
    <cellStyle name="Normal 9 4 2 2 3 5 2 2" xfId="7610"/>
    <cellStyle name="Normal 9 4 2 2 3 5 2 3" xfId="7611"/>
    <cellStyle name="Normal 9 4 2 2 3 5 2 4" xfId="12847"/>
    <cellStyle name="Normal 9 4 2 2 3 5 2 4 2" xfId="19822"/>
    <cellStyle name="Normal 9 4 2 2 3 5 3" xfId="7612"/>
    <cellStyle name="Normal 9 4 2 2 3 5 4" xfId="7613"/>
    <cellStyle name="Normal 9 4 2 2 3 5 5" xfId="10326"/>
    <cellStyle name="Normal 9 4 2 2 3 5 5 2" xfId="17311"/>
    <cellStyle name="Normal 9 4 2 2 3 5 6" xfId="20456"/>
    <cellStyle name="Normal 9 4 2 2 3 6" xfId="7614"/>
    <cellStyle name="Normal 9 4 2 2 3 6 2" xfId="7615"/>
    <cellStyle name="Normal 9 4 2 2 3 6 3" xfId="7616"/>
    <cellStyle name="Normal 9 4 2 2 3 6 4" xfId="10963"/>
    <cellStyle name="Normal 9 4 2 2 3 6 4 2" xfId="17941"/>
    <cellStyle name="Normal 9 4 2 2 3 7" xfId="7617"/>
    <cellStyle name="Normal 9 4 2 2 3 7 2" xfId="7618"/>
    <cellStyle name="Normal 9 4 2 2 3 7 3" xfId="7619"/>
    <cellStyle name="Normal 9 4 2 2 3 7 4" xfId="11593"/>
    <cellStyle name="Normal 9 4 2 2 3 7 4 2" xfId="18571"/>
    <cellStyle name="Normal 9 4 2 2 3 8" xfId="7620"/>
    <cellStyle name="Normal 9 4 2 2 3 8 2" xfId="7621"/>
    <cellStyle name="Normal 9 4 2 2 3 8 3" xfId="7622"/>
    <cellStyle name="Normal 9 4 2 2 3 8 4" xfId="12223"/>
    <cellStyle name="Normal 9 4 2 2 3 8 4 2" xfId="19201"/>
    <cellStyle name="Normal 9 4 2 2 3 9" xfId="7623"/>
    <cellStyle name="Normal 9 4 2 2 4" xfId="7624"/>
    <cellStyle name="Normal 9 4 2 2 4 10" xfId="20457"/>
    <cellStyle name="Normal 9 4 2 2 4 2" xfId="7625"/>
    <cellStyle name="Normal 9 4 2 2 4 2 2" xfId="7626"/>
    <cellStyle name="Normal 9 4 2 2 4 2 2 2" xfId="7627"/>
    <cellStyle name="Normal 9 4 2 2 4 2 2 3" xfId="7628"/>
    <cellStyle name="Normal 9 4 2 2 4 2 2 4" xfId="10657"/>
    <cellStyle name="Normal 9 4 2 2 4 2 2 4 2" xfId="17642"/>
    <cellStyle name="Normal 9 4 2 2 4 2 3" xfId="7629"/>
    <cellStyle name="Normal 9 4 2 2 4 2 3 2" xfId="7630"/>
    <cellStyle name="Normal 9 4 2 2 4 2 3 3" xfId="7631"/>
    <cellStyle name="Normal 9 4 2 2 4 2 3 4" xfId="11294"/>
    <cellStyle name="Normal 9 4 2 2 4 2 3 4 2" xfId="18272"/>
    <cellStyle name="Normal 9 4 2 2 4 2 4" xfId="7632"/>
    <cellStyle name="Normal 9 4 2 2 4 2 4 2" xfId="7633"/>
    <cellStyle name="Normal 9 4 2 2 4 2 4 3" xfId="7634"/>
    <cellStyle name="Normal 9 4 2 2 4 2 4 4" xfId="11924"/>
    <cellStyle name="Normal 9 4 2 2 4 2 4 4 2" xfId="18902"/>
    <cellStyle name="Normal 9 4 2 2 4 2 5" xfId="7635"/>
    <cellStyle name="Normal 9 4 2 2 4 2 5 2" xfId="7636"/>
    <cellStyle name="Normal 9 4 2 2 4 2 5 3" xfId="7637"/>
    <cellStyle name="Normal 9 4 2 2 4 2 5 4" xfId="12554"/>
    <cellStyle name="Normal 9 4 2 2 4 2 5 4 2" xfId="19532"/>
    <cellStyle name="Normal 9 4 2 2 4 2 6" xfId="7638"/>
    <cellStyle name="Normal 9 4 2 2 4 2 7" xfId="7639"/>
    <cellStyle name="Normal 9 4 2 2 4 2 8" xfId="10128"/>
    <cellStyle name="Normal 9 4 2 2 4 2 8 2" xfId="17113"/>
    <cellStyle name="Normal 9 4 2 2 4 2 9" xfId="20458"/>
    <cellStyle name="Normal 9 4 2 2 4 3" xfId="7640"/>
    <cellStyle name="Normal 9 4 2 2 4 3 2" xfId="7641"/>
    <cellStyle name="Normal 9 4 2 2 4 3 3" xfId="7642"/>
    <cellStyle name="Normal 9 4 2 2 4 3 4" xfId="10392"/>
    <cellStyle name="Normal 9 4 2 2 4 3 4 2" xfId="17377"/>
    <cellStyle name="Normal 9 4 2 2 4 4" xfId="7643"/>
    <cellStyle name="Normal 9 4 2 2 4 4 2" xfId="7644"/>
    <cellStyle name="Normal 9 4 2 2 4 4 3" xfId="7645"/>
    <cellStyle name="Normal 9 4 2 2 4 4 4" xfId="11029"/>
    <cellStyle name="Normal 9 4 2 2 4 4 4 2" xfId="18007"/>
    <cellStyle name="Normal 9 4 2 2 4 5" xfId="7646"/>
    <cellStyle name="Normal 9 4 2 2 4 5 2" xfId="7647"/>
    <cellStyle name="Normal 9 4 2 2 4 5 3" xfId="7648"/>
    <cellStyle name="Normal 9 4 2 2 4 5 4" xfId="11659"/>
    <cellStyle name="Normal 9 4 2 2 4 5 4 2" xfId="18637"/>
    <cellStyle name="Normal 9 4 2 2 4 6" xfId="7649"/>
    <cellStyle name="Normal 9 4 2 2 4 6 2" xfId="7650"/>
    <cellStyle name="Normal 9 4 2 2 4 6 3" xfId="7651"/>
    <cellStyle name="Normal 9 4 2 2 4 6 4" xfId="12289"/>
    <cellStyle name="Normal 9 4 2 2 4 6 4 2" xfId="19267"/>
    <cellStyle name="Normal 9 4 2 2 4 7" xfId="7652"/>
    <cellStyle name="Normal 9 4 2 2 4 8" xfId="7653"/>
    <cellStyle name="Normal 9 4 2 2 4 9" xfId="9862"/>
    <cellStyle name="Normal 9 4 2 2 4 9 2" xfId="16848"/>
    <cellStyle name="Normal 9 4 2 2 5" xfId="7654"/>
    <cellStyle name="Normal 9 4 2 2 5 2" xfId="7655"/>
    <cellStyle name="Normal 9 4 2 2 5 2 2" xfId="7656"/>
    <cellStyle name="Normal 9 4 2 2 5 2 3" xfId="7657"/>
    <cellStyle name="Normal 9 4 2 2 5 2 4" xfId="10525"/>
    <cellStyle name="Normal 9 4 2 2 5 2 4 2" xfId="17510"/>
    <cellStyle name="Normal 9 4 2 2 5 3" xfId="7658"/>
    <cellStyle name="Normal 9 4 2 2 5 3 2" xfId="7659"/>
    <cellStyle name="Normal 9 4 2 2 5 3 3" xfId="7660"/>
    <cellStyle name="Normal 9 4 2 2 5 3 4" xfId="11162"/>
    <cellStyle name="Normal 9 4 2 2 5 3 4 2" xfId="18140"/>
    <cellStyle name="Normal 9 4 2 2 5 4" xfId="7661"/>
    <cellStyle name="Normal 9 4 2 2 5 4 2" xfId="7662"/>
    <cellStyle name="Normal 9 4 2 2 5 4 3" xfId="7663"/>
    <cellStyle name="Normal 9 4 2 2 5 4 4" xfId="11792"/>
    <cellStyle name="Normal 9 4 2 2 5 4 4 2" xfId="18770"/>
    <cellStyle name="Normal 9 4 2 2 5 5" xfId="7664"/>
    <cellStyle name="Normal 9 4 2 2 5 5 2" xfId="7665"/>
    <cellStyle name="Normal 9 4 2 2 5 5 3" xfId="7666"/>
    <cellStyle name="Normal 9 4 2 2 5 5 4" xfId="12422"/>
    <cellStyle name="Normal 9 4 2 2 5 5 4 2" xfId="19400"/>
    <cellStyle name="Normal 9 4 2 2 5 6" xfId="7667"/>
    <cellStyle name="Normal 9 4 2 2 5 7" xfId="7668"/>
    <cellStyle name="Normal 9 4 2 2 5 8" xfId="9996"/>
    <cellStyle name="Normal 9 4 2 2 5 8 2" xfId="16981"/>
    <cellStyle name="Normal 9 4 2 2 5 9" xfId="20459"/>
    <cellStyle name="Normal 9 4 2 2 6" xfId="7669"/>
    <cellStyle name="Normal 9 4 2 2 6 2" xfId="7670"/>
    <cellStyle name="Normal 9 4 2 2 6 2 2" xfId="7671"/>
    <cellStyle name="Normal 9 4 2 2 6 2 3" xfId="7672"/>
    <cellStyle name="Normal 9 4 2 2 6 2 4" xfId="11426"/>
    <cellStyle name="Normal 9 4 2 2 6 2 4 2" xfId="18404"/>
    <cellStyle name="Normal 9 4 2 2 6 3" xfId="7673"/>
    <cellStyle name="Normal 9 4 2 2 6 3 2" xfId="7674"/>
    <cellStyle name="Normal 9 4 2 2 6 3 3" xfId="7675"/>
    <cellStyle name="Normal 9 4 2 2 6 3 4" xfId="12056"/>
    <cellStyle name="Normal 9 4 2 2 6 3 4 2" xfId="19034"/>
    <cellStyle name="Normal 9 4 2 2 6 4" xfId="7676"/>
    <cellStyle name="Normal 9 4 2 2 6 4 2" xfId="7677"/>
    <cellStyle name="Normal 9 4 2 2 6 4 3" xfId="7678"/>
    <cellStyle name="Normal 9 4 2 2 6 4 4" xfId="12686"/>
    <cellStyle name="Normal 9 4 2 2 6 4 4 2" xfId="19664"/>
    <cellStyle name="Normal 9 4 2 2 6 5" xfId="7679"/>
    <cellStyle name="Normal 9 4 2 2 6 6" xfId="7680"/>
    <cellStyle name="Normal 9 4 2 2 6 7" xfId="10789"/>
    <cellStyle name="Normal 9 4 2 2 6 7 2" xfId="17774"/>
    <cellStyle name="Normal 9 4 2 2 6 8" xfId="20460"/>
    <cellStyle name="Normal 9 4 2 2 7" xfId="7681"/>
    <cellStyle name="Normal 9 4 2 2 7 2" xfId="7682"/>
    <cellStyle name="Normal 9 4 2 2 7 2 2" xfId="7683"/>
    <cellStyle name="Normal 9 4 2 2 7 2 3" xfId="7684"/>
    <cellStyle name="Normal 9 4 2 2 7 2 4" xfId="12790"/>
    <cellStyle name="Normal 9 4 2 2 7 2 4 2" xfId="19765"/>
    <cellStyle name="Normal 9 4 2 2 7 3" xfId="7685"/>
    <cellStyle name="Normal 9 4 2 2 7 4" xfId="7686"/>
    <cellStyle name="Normal 9 4 2 2 7 5" xfId="10260"/>
    <cellStyle name="Normal 9 4 2 2 7 5 2" xfId="17245"/>
    <cellStyle name="Normal 9 4 2 2 7 6" xfId="20461"/>
    <cellStyle name="Normal 9 4 2 2 8" xfId="7687"/>
    <cellStyle name="Normal 9 4 2 2 8 2" xfId="7688"/>
    <cellStyle name="Normal 9 4 2 2 8 3" xfId="7689"/>
    <cellStyle name="Normal 9 4 2 2 8 4" xfId="10897"/>
    <cellStyle name="Normal 9 4 2 2 8 4 2" xfId="17875"/>
    <cellStyle name="Normal 9 4 2 2 9" xfId="7690"/>
    <cellStyle name="Normal 9 4 2 2 9 2" xfId="7691"/>
    <cellStyle name="Normal 9 4 2 2 9 3" xfId="7692"/>
    <cellStyle name="Normal 9 4 2 2 9 4" xfId="11527"/>
    <cellStyle name="Normal 9 4 2 2 9 4 2" xfId="18505"/>
    <cellStyle name="Normal 9 4 2 3" xfId="7693"/>
    <cellStyle name="Normal 9 4 2 3 10" xfId="7694"/>
    <cellStyle name="Normal 9 4 2 3 11" xfId="7695"/>
    <cellStyle name="Normal 9 4 2 3 12" xfId="9745"/>
    <cellStyle name="Normal 9 4 2 3 12 2" xfId="16732"/>
    <cellStyle name="Normal 9 4 2 3 13" xfId="20462"/>
    <cellStyle name="Normal 9 4 2 3 2" xfId="7696"/>
    <cellStyle name="Normal 9 4 2 3 2 10" xfId="9812"/>
    <cellStyle name="Normal 9 4 2 3 2 10 2" xfId="16798"/>
    <cellStyle name="Normal 9 4 2 3 2 11" xfId="20463"/>
    <cellStyle name="Normal 9 4 2 3 2 2" xfId="7697"/>
    <cellStyle name="Normal 9 4 2 3 2 2 10" xfId="20464"/>
    <cellStyle name="Normal 9 4 2 3 2 2 2" xfId="7698"/>
    <cellStyle name="Normal 9 4 2 3 2 2 2 2" xfId="7699"/>
    <cellStyle name="Normal 9 4 2 3 2 2 2 2 2" xfId="7700"/>
    <cellStyle name="Normal 9 4 2 3 2 2 2 2 3" xfId="7701"/>
    <cellStyle name="Normal 9 4 2 3 2 2 2 2 4" xfId="10739"/>
    <cellStyle name="Normal 9 4 2 3 2 2 2 2 4 2" xfId="17724"/>
    <cellStyle name="Normal 9 4 2 3 2 2 2 3" xfId="7702"/>
    <cellStyle name="Normal 9 4 2 3 2 2 2 3 2" xfId="7703"/>
    <cellStyle name="Normal 9 4 2 3 2 2 2 3 3" xfId="7704"/>
    <cellStyle name="Normal 9 4 2 3 2 2 2 3 4" xfId="11376"/>
    <cellStyle name="Normal 9 4 2 3 2 2 2 3 4 2" xfId="18354"/>
    <cellStyle name="Normal 9 4 2 3 2 2 2 4" xfId="7705"/>
    <cellStyle name="Normal 9 4 2 3 2 2 2 4 2" xfId="7706"/>
    <cellStyle name="Normal 9 4 2 3 2 2 2 4 3" xfId="7707"/>
    <cellStyle name="Normal 9 4 2 3 2 2 2 4 4" xfId="12006"/>
    <cellStyle name="Normal 9 4 2 3 2 2 2 4 4 2" xfId="18984"/>
    <cellStyle name="Normal 9 4 2 3 2 2 2 5" xfId="7708"/>
    <cellStyle name="Normal 9 4 2 3 2 2 2 5 2" xfId="7709"/>
    <cellStyle name="Normal 9 4 2 3 2 2 2 5 3" xfId="7710"/>
    <cellStyle name="Normal 9 4 2 3 2 2 2 5 4" xfId="12636"/>
    <cellStyle name="Normal 9 4 2 3 2 2 2 5 4 2" xfId="19614"/>
    <cellStyle name="Normal 9 4 2 3 2 2 2 6" xfId="7711"/>
    <cellStyle name="Normal 9 4 2 3 2 2 2 7" xfId="7712"/>
    <cellStyle name="Normal 9 4 2 3 2 2 2 8" xfId="10210"/>
    <cellStyle name="Normal 9 4 2 3 2 2 2 8 2" xfId="17195"/>
    <cellStyle name="Normal 9 4 2 3 2 2 2 9" xfId="20465"/>
    <cellStyle name="Normal 9 4 2 3 2 2 3" xfId="7713"/>
    <cellStyle name="Normal 9 4 2 3 2 2 3 2" xfId="7714"/>
    <cellStyle name="Normal 9 4 2 3 2 2 3 3" xfId="7715"/>
    <cellStyle name="Normal 9 4 2 3 2 2 3 4" xfId="10474"/>
    <cellStyle name="Normal 9 4 2 3 2 2 3 4 2" xfId="17459"/>
    <cellStyle name="Normal 9 4 2 3 2 2 4" xfId="7716"/>
    <cellStyle name="Normal 9 4 2 3 2 2 4 2" xfId="7717"/>
    <cellStyle name="Normal 9 4 2 3 2 2 4 3" xfId="7718"/>
    <cellStyle name="Normal 9 4 2 3 2 2 4 4" xfId="11111"/>
    <cellStyle name="Normal 9 4 2 3 2 2 4 4 2" xfId="18089"/>
    <cellStyle name="Normal 9 4 2 3 2 2 5" xfId="7719"/>
    <cellStyle name="Normal 9 4 2 3 2 2 5 2" xfId="7720"/>
    <cellStyle name="Normal 9 4 2 3 2 2 5 3" xfId="7721"/>
    <cellStyle name="Normal 9 4 2 3 2 2 5 4" xfId="11741"/>
    <cellStyle name="Normal 9 4 2 3 2 2 5 4 2" xfId="18719"/>
    <cellStyle name="Normal 9 4 2 3 2 2 6" xfId="7722"/>
    <cellStyle name="Normal 9 4 2 3 2 2 6 2" xfId="7723"/>
    <cellStyle name="Normal 9 4 2 3 2 2 6 3" xfId="7724"/>
    <cellStyle name="Normal 9 4 2 3 2 2 6 4" xfId="12371"/>
    <cellStyle name="Normal 9 4 2 3 2 2 6 4 2" xfId="19349"/>
    <cellStyle name="Normal 9 4 2 3 2 2 7" xfId="7725"/>
    <cellStyle name="Normal 9 4 2 3 2 2 8" xfId="7726"/>
    <cellStyle name="Normal 9 4 2 3 2 2 9" xfId="9944"/>
    <cellStyle name="Normal 9 4 2 3 2 2 9 2" xfId="16930"/>
    <cellStyle name="Normal 9 4 2 3 2 3" xfId="7727"/>
    <cellStyle name="Normal 9 4 2 3 2 3 2" xfId="7728"/>
    <cellStyle name="Normal 9 4 2 3 2 3 2 2" xfId="7729"/>
    <cellStyle name="Normal 9 4 2 3 2 3 2 3" xfId="7730"/>
    <cellStyle name="Normal 9 4 2 3 2 3 2 4" xfId="10607"/>
    <cellStyle name="Normal 9 4 2 3 2 3 2 4 2" xfId="17592"/>
    <cellStyle name="Normal 9 4 2 3 2 3 3" xfId="7731"/>
    <cellStyle name="Normal 9 4 2 3 2 3 3 2" xfId="7732"/>
    <cellStyle name="Normal 9 4 2 3 2 3 3 3" xfId="7733"/>
    <cellStyle name="Normal 9 4 2 3 2 3 3 4" xfId="11244"/>
    <cellStyle name="Normal 9 4 2 3 2 3 3 4 2" xfId="18222"/>
    <cellStyle name="Normal 9 4 2 3 2 3 4" xfId="7734"/>
    <cellStyle name="Normal 9 4 2 3 2 3 4 2" xfId="7735"/>
    <cellStyle name="Normal 9 4 2 3 2 3 4 3" xfId="7736"/>
    <cellStyle name="Normal 9 4 2 3 2 3 4 4" xfId="11874"/>
    <cellStyle name="Normal 9 4 2 3 2 3 4 4 2" xfId="18852"/>
    <cellStyle name="Normal 9 4 2 3 2 3 5" xfId="7737"/>
    <cellStyle name="Normal 9 4 2 3 2 3 5 2" xfId="7738"/>
    <cellStyle name="Normal 9 4 2 3 2 3 5 3" xfId="7739"/>
    <cellStyle name="Normal 9 4 2 3 2 3 5 4" xfId="12504"/>
    <cellStyle name="Normal 9 4 2 3 2 3 5 4 2" xfId="19482"/>
    <cellStyle name="Normal 9 4 2 3 2 3 6" xfId="7740"/>
    <cellStyle name="Normal 9 4 2 3 2 3 7" xfId="7741"/>
    <cellStyle name="Normal 9 4 2 3 2 3 8" xfId="10078"/>
    <cellStyle name="Normal 9 4 2 3 2 3 8 2" xfId="17063"/>
    <cellStyle name="Normal 9 4 2 3 2 3 9" xfId="20466"/>
    <cellStyle name="Normal 9 4 2 3 2 4" xfId="7742"/>
    <cellStyle name="Normal 9 4 2 3 2 4 2" xfId="7743"/>
    <cellStyle name="Normal 9 4 2 3 2 4 3" xfId="7744"/>
    <cellStyle name="Normal 9 4 2 3 2 4 4" xfId="10342"/>
    <cellStyle name="Normal 9 4 2 3 2 4 4 2" xfId="17327"/>
    <cellStyle name="Normal 9 4 2 3 2 5" xfId="7745"/>
    <cellStyle name="Normal 9 4 2 3 2 5 2" xfId="7746"/>
    <cellStyle name="Normal 9 4 2 3 2 5 3" xfId="7747"/>
    <cellStyle name="Normal 9 4 2 3 2 5 4" xfId="10979"/>
    <cellStyle name="Normal 9 4 2 3 2 5 4 2" xfId="17957"/>
    <cellStyle name="Normal 9 4 2 3 2 6" xfId="7748"/>
    <cellStyle name="Normal 9 4 2 3 2 6 2" xfId="7749"/>
    <cellStyle name="Normal 9 4 2 3 2 6 3" xfId="7750"/>
    <cellStyle name="Normal 9 4 2 3 2 6 4" xfId="11609"/>
    <cellStyle name="Normal 9 4 2 3 2 6 4 2" xfId="18587"/>
    <cellStyle name="Normal 9 4 2 3 2 7" xfId="7751"/>
    <cellStyle name="Normal 9 4 2 3 2 7 2" xfId="7752"/>
    <cellStyle name="Normal 9 4 2 3 2 7 3" xfId="7753"/>
    <cellStyle name="Normal 9 4 2 3 2 7 4" xfId="12239"/>
    <cellStyle name="Normal 9 4 2 3 2 7 4 2" xfId="19217"/>
    <cellStyle name="Normal 9 4 2 3 2 8" xfId="7754"/>
    <cellStyle name="Normal 9 4 2 3 2 9" xfId="7755"/>
    <cellStyle name="Normal 9 4 2 3 3" xfId="7756"/>
    <cellStyle name="Normal 9 4 2 3 3 10" xfId="20467"/>
    <cellStyle name="Normal 9 4 2 3 3 2" xfId="7757"/>
    <cellStyle name="Normal 9 4 2 3 3 2 2" xfId="7758"/>
    <cellStyle name="Normal 9 4 2 3 3 2 2 2" xfId="7759"/>
    <cellStyle name="Normal 9 4 2 3 3 2 2 3" xfId="7760"/>
    <cellStyle name="Normal 9 4 2 3 3 2 2 4" xfId="10673"/>
    <cellStyle name="Normal 9 4 2 3 3 2 2 4 2" xfId="17658"/>
    <cellStyle name="Normal 9 4 2 3 3 2 3" xfId="7761"/>
    <cellStyle name="Normal 9 4 2 3 3 2 3 2" xfId="7762"/>
    <cellStyle name="Normal 9 4 2 3 3 2 3 3" xfId="7763"/>
    <cellStyle name="Normal 9 4 2 3 3 2 3 4" xfId="11310"/>
    <cellStyle name="Normal 9 4 2 3 3 2 3 4 2" xfId="18288"/>
    <cellStyle name="Normal 9 4 2 3 3 2 4" xfId="7764"/>
    <cellStyle name="Normal 9 4 2 3 3 2 4 2" xfId="7765"/>
    <cellStyle name="Normal 9 4 2 3 3 2 4 3" xfId="7766"/>
    <cellStyle name="Normal 9 4 2 3 3 2 4 4" xfId="11940"/>
    <cellStyle name="Normal 9 4 2 3 3 2 4 4 2" xfId="18918"/>
    <cellStyle name="Normal 9 4 2 3 3 2 5" xfId="7767"/>
    <cellStyle name="Normal 9 4 2 3 3 2 5 2" xfId="7768"/>
    <cellStyle name="Normal 9 4 2 3 3 2 5 3" xfId="7769"/>
    <cellStyle name="Normal 9 4 2 3 3 2 5 4" xfId="12570"/>
    <cellStyle name="Normal 9 4 2 3 3 2 5 4 2" xfId="19548"/>
    <cellStyle name="Normal 9 4 2 3 3 2 6" xfId="7770"/>
    <cellStyle name="Normal 9 4 2 3 3 2 7" xfId="7771"/>
    <cellStyle name="Normal 9 4 2 3 3 2 8" xfId="10144"/>
    <cellStyle name="Normal 9 4 2 3 3 2 8 2" xfId="17129"/>
    <cellStyle name="Normal 9 4 2 3 3 2 9" xfId="20468"/>
    <cellStyle name="Normal 9 4 2 3 3 3" xfId="7772"/>
    <cellStyle name="Normal 9 4 2 3 3 3 2" xfId="7773"/>
    <cellStyle name="Normal 9 4 2 3 3 3 3" xfId="7774"/>
    <cellStyle name="Normal 9 4 2 3 3 3 4" xfId="10408"/>
    <cellStyle name="Normal 9 4 2 3 3 3 4 2" xfId="17393"/>
    <cellStyle name="Normal 9 4 2 3 3 4" xfId="7775"/>
    <cellStyle name="Normal 9 4 2 3 3 4 2" xfId="7776"/>
    <cellStyle name="Normal 9 4 2 3 3 4 3" xfId="7777"/>
    <cellStyle name="Normal 9 4 2 3 3 4 4" xfId="11045"/>
    <cellStyle name="Normal 9 4 2 3 3 4 4 2" xfId="18023"/>
    <cellStyle name="Normal 9 4 2 3 3 5" xfId="7778"/>
    <cellStyle name="Normal 9 4 2 3 3 5 2" xfId="7779"/>
    <cellStyle name="Normal 9 4 2 3 3 5 3" xfId="7780"/>
    <cellStyle name="Normal 9 4 2 3 3 5 4" xfId="11675"/>
    <cellStyle name="Normal 9 4 2 3 3 5 4 2" xfId="18653"/>
    <cellStyle name="Normal 9 4 2 3 3 6" xfId="7781"/>
    <cellStyle name="Normal 9 4 2 3 3 6 2" xfId="7782"/>
    <cellStyle name="Normal 9 4 2 3 3 6 3" xfId="7783"/>
    <cellStyle name="Normal 9 4 2 3 3 6 4" xfId="12305"/>
    <cellStyle name="Normal 9 4 2 3 3 6 4 2" xfId="19283"/>
    <cellStyle name="Normal 9 4 2 3 3 7" xfId="7784"/>
    <cellStyle name="Normal 9 4 2 3 3 8" xfId="7785"/>
    <cellStyle name="Normal 9 4 2 3 3 9" xfId="9878"/>
    <cellStyle name="Normal 9 4 2 3 3 9 2" xfId="16864"/>
    <cellStyle name="Normal 9 4 2 3 4" xfId="7786"/>
    <cellStyle name="Normal 9 4 2 3 4 2" xfId="7787"/>
    <cellStyle name="Normal 9 4 2 3 4 2 2" xfId="7788"/>
    <cellStyle name="Normal 9 4 2 3 4 2 3" xfId="7789"/>
    <cellStyle name="Normal 9 4 2 3 4 2 4" xfId="10541"/>
    <cellStyle name="Normal 9 4 2 3 4 2 4 2" xfId="17526"/>
    <cellStyle name="Normal 9 4 2 3 4 3" xfId="7790"/>
    <cellStyle name="Normal 9 4 2 3 4 3 2" xfId="7791"/>
    <cellStyle name="Normal 9 4 2 3 4 3 3" xfId="7792"/>
    <cellStyle name="Normal 9 4 2 3 4 3 4" xfId="11178"/>
    <cellStyle name="Normal 9 4 2 3 4 3 4 2" xfId="18156"/>
    <cellStyle name="Normal 9 4 2 3 4 4" xfId="7793"/>
    <cellStyle name="Normal 9 4 2 3 4 4 2" xfId="7794"/>
    <cellStyle name="Normal 9 4 2 3 4 4 3" xfId="7795"/>
    <cellStyle name="Normal 9 4 2 3 4 4 4" xfId="11808"/>
    <cellStyle name="Normal 9 4 2 3 4 4 4 2" xfId="18786"/>
    <cellStyle name="Normal 9 4 2 3 4 5" xfId="7796"/>
    <cellStyle name="Normal 9 4 2 3 4 5 2" xfId="7797"/>
    <cellStyle name="Normal 9 4 2 3 4 5 3" xfId="7798"/>
    <cellStyle name="Normal 9 4 2 3 4 5 4" xfId="12438"/>
    <cellStyle name="Normal 9 4 2 3 4 5 4 2" xfId="19416"/>
    <cellStyle name="Normal 9 4 2 3 4 6" xfId="7799"/>
    <cellStyle name="Normal 9 4 2 3 4 7" xfId="7800"/>
    <cellStyle name="Normal 9 4 2 3 4 8" xfId="10012"/>
    <cellStyle name="Normal 9 4 2 3 4 8 2" xfId="16997"/>
    <cellStyle name="Normal 9 4 2 3 4 9" xfId="20469"/>
    <cellStyle name="Normal 9 4 2 3 5" xfId="7801"/>
    <cellStyle name="Normal 9 4 2 3 5 2" xfId="7802"/>
    <cellStyle name="Normal 9 4 2 3 5 2 2" xfId="7803"/>
    <cellStyle name="Normal 9 4 2 3 5 2 3" xfId="7804"/>
    <cellStyle name="Normal 9 4 2 3 5 2 4" xfId="11484"/>
    <cellStyle name="Normal 9 4 2 3 5 2 4 2" xfId="18462"/>
    <cellStyle name="Normal 9 4 2 3 5 3" xfId="7805"/>
    <cellStyle name="Normal 9 4 2 3 5 3 2" xfId="7806"/>
    <cellStyle name="Normal 9 4 2 3 5 3 3" xfId="7807"/>
    <cellStyle name="Normal 9 4 2 3 5 3 4" xfId="12114"/>
    <cellStyle name="Normal 9 4 2 3 5 3 4 2" xfId="19092"/>
    <cellStyle name="Normal 9 4 2 3 5 4" xfId="7808"/>
    <cellStyle name="Normal 9 4 2 3 5 4 2" xfId="7809"/>
    <cellStyle name="Normal 9 4 2 3 5 4 3" xfId="7810"/>
    <cellStyle name="Normal 9 4 2 3 5 4 4" xfId="12747"/>
    <cellStyle name="Normal 9 4 2 3 5 4 4 2" xfId="19722"/>
    <cellStyle name="Normal 9 4 2 3 5 5" xfId="7811"/>
    <cellStyle name="Normal 9 4 2 3 5 6" xfId="7812"/>
    <cellStyle name="Normal 9 4 2 3 5 7" xfId="10850"/>
    <cellStyle name="Normal 9 4 2 3 5 7 2" xfId="17832"/>
    <cellStyle name="Normal 9 4 2 3 5 8" xfId="20470"/>
    <cellStyle name="Normal 9 4 2 3 6" xfId="7813"/>
    <cellStyle name="Normal 9 4 2 3 6 2" xfId="7814"/>
    <cellStyle name="Normal 9 4 2 3 6 2 2" xfId="7815"/>
    <cellStyle name="Normal 9 4 2 3 6 2 3" xfId="7816"/>
    <cellStyle name="Normal 9 4 2 3 6 2 4" xfId="12848"/>
    <cellStyle name="Normal 9 4 2 3 6 2 4 2" xfId="19823"/>
    <cellStyle name="Normal 9 4 2 3 6 3" xfId="7817"/>
    <cellStyle name="Normal 9 4 2 3 6 4" xfId="7818"/>
    <cellStyle name="Normal 9 4 2 3 6 5" xfId="10276"/>
    <cellStyle name="Normal 9 4 2 3 6 5 2" xfId="17261"/>
    <cellStyle name="Normal 9 4 2 3 6 6" xfId="20471"/>
    <cellStyle name="Normal 9 4 2 3 7" xfId="7819"/>
    <cellStyle name="Normal 9 4 2 3 7 2" xfId="7820"/>
    <cellStyle name="Normal 9 4 2 3 7 3" xfId="7821"/>
    <cellStyle name="Normal 9 4 2 3 7 4" xfId="10913"/>
    <cellStyle name="Normal 9 4 2 3 7 4 2" xfId="17891"/>
    <cellStyle name="Normal 9 4 2 3 8" xfId="7822"/>
    <cellStyle name="Normal 9 4 2 3 8 2" xfId="7823"/>
    <cellStyle name="Normal 9 4 2 3 8 3" xfId="7824"/>
    <cellStyle name="Normal 9 4 2 3 8 4" xfId="11543"/>
    <cellStyle name="Normal 9 4 2 3 8 4 2" xfId="18521"/>
    <cellStyle name="Normal 9 4 2 3 9" xfId="7825"/>
    <cellStyle name="Normal 9 4 2 3 9 2" xfId="7826"/>
    <cellStyle name="Normal 9 4 2 3 9 3" xfId="7827"/>
    <cellStyle name="Normal 9 4 2 3 9 4" xfId="12173"/>
    <cellStyle name="Normal 9 4 2 3 9 4 2" xfId="19151"/>
    <cellStyle name="Normal 9 4 2 4" xfId="7828"/>
    <cellStyle name="Normal 9 4 2 4 10" xfId="7829"/>
    <cellStyle name="Normal 9 4 2 4 11" xfId="9779"/>
    <cellStyle name="Normal 9 4 2 4 11 2" xfId="16765"/>
    <cellStyle name="Normal 9 4 2 4 12" xfId="20472"/>
    <cellStyle name="Normal 9 4 2 4 2" xfId="7830"/>
    <cellStyle name="Normal 9 4 2 4 2 10" xfId="20473"/>
    <cellStyle name="Normal 9 4 2 4 2 2" xfId="7831"/>
    <cellStyle name="Normal 9 4 2 4 2 2 2" xfId="7832"/>
    <cellStyle name="Normal 9 4 2 4 2 2 2 2" xfId="7833"/>
    <cellStyle name="Normal 9 4 2 4 2 2 2 3" xfId="7834"/>
    <cellStyle name="Normal 9 4 2 4 2 2 2 4" xfId="10706"/>
    <cellStyle name="Normal 9 4 2 4 2 2 2 4 2" xfId="17691"/>
    <cellStyle name="Normal 9 4 2 4 2 2 3" xfId="7835"/>
    <cellStyle name="Normal 9 4 2 4 2 2 3 2" xfId="7836"/>
    <cellStyle name="Normal 9 4 2 4 2 2 3 3" xfId="7837"/>
    <cellStyle name="Normal 9 4 2 4 2 2 3 4" xfId="11343"/>
    <cellStyle name="Normal 9 4 2 4 2 2 3 4 2" xfId="18321"/>
    <cellStyle name="Normal 9 4 2 4 2 2 4" xfId="7838"/>
    <cellStyle name="Normal 9 4 2 4 2 2 4 2" xfId="7839"/>
    <cellStyle name="Normal 9 4 2 4 2 2 4 3" xfId="7840"/>
    <cellStyle name="Normal 9 4 2 4 2 2 4 4" xfId="11973"/>
    <cellStyle name="Normal 9 4 2 4 2 2 4 4 2" xfId="18951"/>
    <cellStyle name="Normal 9 4 2 4 2 2 5" xfId="7841"/>
    <cellStyle name="Normal 9 4 2 4 2 2 5 2" xfId="7842"/>
    <cellStyle name="Normal 9 4 2 4 2 2 5 3" xfId="7843"/>
    <cellStyle name="Normal 9 4 2 4 2 2 5 4" xfId="12603"/>
    <cellStyle name="Normal 9 4 2 4 2 2 5 4 2" xfId="19581"/>
    <cellStyle name="Normal 9 4 2 4 2 2 6" xfId="7844"/>
    <cellStyle name="Normal 9 4 2 4 2 2 7" xfId="7845"/>
    <cellStyle name="Normal 9 4 2 4 2 2 8" xfId="10177"/>
    <cellStyle name="Normal 9 4 2 4 2 2 8 2" xfId="17162"/>
    <cellStyle name="Normal 9 4 2 4 2 2 9" xfId="20474"/>
    <cellStyle name="Normal 9 4 2 4 2 3" xfId="7846"/>
    <cellStyle name="Normal 9 4 2 4 2 3 2" xfId="7847"/>
    <cellStyle name="Normal 9 4 2 4 2 3 3" xfId="7848"/>
    <cellStyle name="Normal 9 4 2 4 2 3 4" xfId="10441"/>
    <cellStyle name="Normal 9 4 2 4 2 3 4 2" xfId="17426"/>
    <cellStyle name="Normal 9 4 2 4 2 4" xfId="7849"/>
    <cellStyle name="Normal 9 4 2 4 2 4 2" xfId="7850"/>
    <cellStyle name="Normal 9 4 2 4 2 4 3" xfId="7851"/>
    <cellStyle name="Normal 9 4 2 4 2 4 4" xfId="11078"/>
    <cellStyle name="Normal 9 4 2 4 2 4 4 2" xfId="18056"/>
    <cellStyle name="Normal 9 4 2 4 2 5" xfId="7852"/>
    <cellStyle name="Normal 9 4 2 4 2 5 2" xfId="7853"/>
    <cellStyle name="Normal 9 4 2 4 2 5 3" xfId="7854"/>
    <cellStyle name="Normal 9 4 2 4 2 5 4" xfId="11708"/>
    <cellStyle name="Normal 9 4 2 4 2 5 4 2" xfId="18686"/>
    <cellStyle name="Normal 9 4 2 4 2 6" xfId="7855"/>
    <cellStyle name="Normal 9 4 2 4 2 6 2" xfId="7856"/>
    <cellStyle name="Normal 9 4 2 4 2 6 3" xfId="7857"/>
    <cellStyle name="Normal 9 4 2 4 2 6 4" xfId="12338"/>
    <cellStyle name="Normal 9 4 2 4 2 6 4 2" xfId="19316"/>
    <cellStyle name="Normal 9 4 2 4 2 7" xfId="7858"/>
    <cellStyle name="Normal 9 4 2 4 2 8" xfId="7859"/>
    <cellStyle name="Normal 9 4 2 4 2 9" xfId="9911"/>
    <cellStyle name="Normal 9 4 2 4 2 9 2" xfId="16897"/>
    <cellStyle name="Normal 9 4 2 4 3" xfId="7860"/>
    <cellStyle name="Normal 9 4 2 4 3 2" xfId="7861"/>
    <cellStyle name="Normal 9 4 2 4 3 2 2" xfId="7862"/>
    <cellStyle name="Normal 9 4 2 4 3 2 3" xfId="7863"/>
    <cellStyle name="Normal 9 4 2 4 3 2 4" xfId="10574"/>
    <cellStyle name="Normal 9 4 2 4 3 2 4 2" xfId="17559"/>
    <cellStyle name="Normal 9 4 2 4 3 3" xfId="7864"/>
    <cellStyle name="Normal 9 4 2 4 3 3 2" xfId="7865"/>
    <cellStyle name="Normal 9 4 2 4 3 3 3" xfId="7866"/>
    <cellStyle name="Normal 9 4 2 4 3 3 4" xfId="11211"/>
    <cellStyle name="Normal 9 4 2 4 3 3 4 2" xfId="18189"/>
    <cellStyle name="Normal 9 4 2 4 3 4" xfId="7867"/>
    <cellStyle name="Normal 9 4 2 4 3 4 2" xfId="7868"/>
    <cellStyle name="Normal 9 4 2 4 3 4 3" xfId="7869"/>
    <cellStyle name="Normal 9 4 2 4 3 4 4" xfId="11841"/>
    <cellStyle name="Normal 9 4 2 4 3 4 4 2" xfId="18819"/>
    <cellStyle name="Normal 9 4 2 4 3 5" xfId="7870"/>
    <cellStyle name="Normal 9 4 2 4 3 5 2" xfId="7871"/>
    <cellStyle name="Normal 9 4 2 4 3 5 3" xfId="7872"/>
    <cellStyle name="Normal 9 4 2 4 3 5 4" xfId="12471"/>
    <cellStyle name="Normal 9 4 2 4 3 5 4 2" xfId="19449"/>
    <cellStyle name="Normal 9 4 2 4 3 6" xfId="7873"/>
    <cellStyle name="Normal 9 4 2 4 3 7" xfId="7874"/>
    <cellStyle name="Normal 9 4 2 4 3 8" xfId="10045"/>
    <cellStyle name="Normal 9 4 2 4 3 8 2" xfId="17030"/>
    <cellStyle name="Normal 9 4 2 4 3 9" xfId="20475"/>
    <cellStyle name="Normal 9 4 2 4 4" xfId="7875"/>
    <cellStyle name="Normal 9 4 2 4 4 2" xfId="7876"/>
    <cellStyle name="Normal 9 4 2 4 4 2 2" xfId="7877"/>
    <cellStyle name="Normal 9 4 2 4 4 2 3" xfId="7878"/>
    <cellStyle name="Normal 9 4 2 4 4 2 4" xfId="11485"/>
    <cellStyle name="Normal 9 4 2 4 4 2 4 2" xfId="18463"/>
    <cellStyle name="Normal 9 4 2 4 4 3" xfId="7879"/>
    <cellStyle name="Normal 9 4 2 4 4 3 2" xfId="7880"/>
    <cellStyle name="Normal 9 4 2 4 4 3 3" xfId="7881"/>
    <cellStyle name="Normal 9 4 2 4 4 3 4" xfId="12115"/>
    <cellStyle name="Normal 9 4 2 4 4 3 4 2" xfId="19093"/>
    <cellStyle name="Normal 9 4 2 4 4 4" xfId="7882"/>
    <cellStyle name="Normal 9 4 2 4 4 4 2" xfId="7883"/>
    <cellStyle name="Normal 9 4 2 4 4 4 3" xfId="7884"/>
    <cellStyle name="Normal 9 4 2 4 4 4 4" xfId="12748"/>
    <cellStyle name="Normal 9 4 2 4 4 4 4 2" xfId="19723"/>
    <cellStyle name="Normal 9 4 2 4 4 5" xfId="7885"/>
    <cellStyle name="Normal 9 4 2 4 4 6" xfId="7886"/>
    <cellStyle name="Normal 9 4 2 4 4 7" xfId="10851"/>
    <cellStyle name="Normal 9 4 2 4 4 7 2" xfId="17833"/>
    <cellStyle name="Normal 9 4 2 4 4 8" xfId="20476"/>
    <cellStyle name="Normal 9 4 2 4 5" xfId="7887"/>
    <cellStyle name="Normal 9 4 2 4 5 2" xfId="7888"/>
    <cellStyle name="Normal 9 4 2 4 5 2 2" xfId="7889"/>
    <cellStyle name="Normal 9 4 2 4 5 2 3" xfId="7890"/>
    <cellStyle name="Normal 9 4 2 4 5 2 4" xfId="12849"/>
    <cellStyle name="Normal 9 4 2 4 5 2 4 2" xfId="19824"/>
    <cellStyle name="Normal 9 4 2 4 5 3" xfId="7891"/>
    <cellStyle name="Normal 9 4 2 4 5 4" xfId="7892"/>
    <cellStyle name="Normal 9 4 2 4 5 5" xfId="10309"/>
    <cellStyle name="Normal 9 4 2 4 5 5 2" xfId="17294"/>
    <cellStyle name="Normal 9 4 2 4 5 6" xfId="20477"/>
    <cellStyle name="Normal 9 4 2 4 6" xfId="7893"/>
    <cellStyle name="Normal 9 4 2 4 6 2" xfId="7894"/>
    <cellStyle name="Normal 9 4 2 4 6 3" xfId="7895"/>
    <cellStyle name="Normal 9 4 2 4 6 4" xfId="10946"/>
    <cellStyle name="Normal 9 4 2 4 6 4 2" xfId="17924"/>
    <cellStyle name="Normal 9 4 2 4 7" xfId="7896"/>
    <cellStyle name="Normal 9 4 2 4 7 2" xfId="7897"/>
    <cellStyle name="Normal 9 4 2 4 7 3" xfId="7898"/>
    <cellStyle name="Normal 9 4 2 4 7 4" xfId="11576"/>
    <cellStyle name="Normal 9 4 2 4 7 4 2" xfId="18554"/>
    <cellStyle name="Normal 9 4 2 4 8" xfId="7899"/>
    <cellStyle name="Normal 9 4 2 4 8 2" xfId="7900"/>
    <cellStyle name="Normal 9 4 2 4 8 3" xfId="7901"/>
    <cellStyle name="Normal 9 4 2 4 8 4" xfId="12206"/>
    <cellStyle name="Normal 9 4 2 4 8 4 2" xfId="19184"/>
    <cellStyle name="Normal 9 4 2 4 9" xfId="7902"/>
    <cellStyle name="Normal 9 4 2 5" xfId="7903"/>
    <cellStyle name="Normal 9 4 2 5 10" xfId="20478"/>
    <cellStyle name="Normal 9 4 2 5 2" xfId="7904"/>
    <cellStyle name="Normal 9 4 2 5 2 2" xfId="7905"/>
    <cellStyle name="Normal 9 4 2 5 2 2 2" xfId="7906"/>
    <cellStyle name="Normal 9 4 2 5 2 2 3" xfId="7907"/>
    <cellStyle name="Normal 9 4 2 5 2 2 4" xfId="10640"/>
    <cellStyle name="Normal 9 4 2 5 2 2 4 2" xfId="17625"/>
    <cellStyle name="Normal 9 4 2 5 2 3" xfId="7908"/>
    <cellStyle name="Normal 9 4 2 5 2 3 2" xfId="7909"/>
    <cellStyle name="Normal 9 4 2 5 2 3 3" xfId="7910"/>
    <cellStyle name="Normal 9 4 2 5 2 3 4" xfId="11277"/>
    <cellStyle name="Normal 9 4 2 5 2 3 4 2" xfId="18255"/>
    <cellStyle name="Normal 9 4 2 5 2 4" xfId="7911"/>
    <cellStyle name="Normal 9 4 2 5 2 4 2" xfId="7912"/>
    <cellStyle name="Normal 9 4 2 5 2 4 3" xfId="7913"/>
    <cellStyle name="Normal 9 4 2 5 2 4 4" xfId="11907"/>
    <cellStyle name="Normal 9 4 2 5 2 4 4 2" xfId="18885"/>
    <cellStyle name="Normal 9 4 2 5 2 5" xfId="7914"/>
    <cellStyle name="Normal 9 4 2 5 2 5 2" xfId="7915"/>
    <cellStyle name="Normal 9 4 2 5 2 5 3" xfId="7916"/>
    <cellStyle name="Normal 9 4 2 5 2 5 4" xfId="12537"/>
    <cellStyle name="Normal 9 4 2 5 2 5 4 2" xfId="19515"/>
    <cellStyle name="Normal 9 4 2 5 2 6" xfId="7917"/>
    <cellStyle name="Normal 9 4 2 5 2 7" xfId="7918"/>
    <cellStyle name="Normal 9 4 2 5 2 8" xfId="10111"/>
    <cellStyle name="Normal 9 4 2 5 2 8 2" xfId="17096"/>
    <cellStyle name="Normal 9 4 2 5 2 9" xfId="20479"/>
    <cellStyle name="Normal 9 4 2 5 3" xfId="7919"/>
    <cellStyle name="Normal 9 4 2 5 3 2" xfId="7920"/>
    <cellStyle name="Normal 9 4 2 5 3 3" xfId="7921"/>
    <cellStyle name="Normal 9 4 2 5 3 4" xfId="10375"/>
    <cellStyle name="Normal 9 4 2 5 3 4 2" xfId="17360"/>
    <cellStyle name="Normal 9 4 2 5 4" xfId="7922"/>
    <cellStyle name="Normal 9 4 2 5 4 2" xfId="7923"/>
    <cellStyle name="Normal 9 4 2 5 4 3" xfId="7924"/>
    <cellStyle name="Normal 9 4 2 5 4 4" xfId="11012"/>
    <cellStyle name="Normal 9 4 2 5 4 4 2" xfId="17990"/>
    <cellStyle name="Normal 9 4 2 5 5" xfId="7925"/>
    <cellStyle name="Normal 9 4 2 5 5 2" xfId="7926"/>
    <cellStyle name="Normal 9 4 2 5 5 3" xfId="7927"/>
    <cellStyle name="Normal 9 4 2 5 5 4" xfId="11642"/>
    <cellStyle name="Normal 9 4 2 5 5 4 2" xfId="18620"/>
    <cellStyle name="Normal 9 4 2 5 6" xfId="7928"/>
    <cellStyle name="Normal 9 4 2 5 6 2" xfId="7929"/>
    <cellStyle name="Normal 9 4 2 5 6 3" xfId="7930"/>
    <cellStyle name="Normal 9 4 2 5 6 4" xfId="12272"/>
    <cellStyle name="Normal 9 4 2 5 6 4 2" xfId="19250"/>
    <cellStyle name="Normal 9 4 2 5 7" xfId="7931"/>
    <cellStyle name="Normal 9 4 2 5 8" xfId="7932"/>
    <cellStyle name="Normal 9 4 2 5 9" xfId="9845"/>
    <cellStyle name="Normal 9 4 2 5 9 2" xfId="16831"/>
    <cellStyle name="Normal 9 4 2 6" xfId="7933"/>
    <cellStyle name="Normal 9 4 2 6 2" xfId="7934"/>
    <cellStyle name="Normal 9 4 2 6 2 2" xfId="7935"/>
    <cellStyle name="Normal 9 4 2 6 2 3" xfId="7936"/>
    <cellStyle name="Normal 9 4 2 6 2 4" xfId="10508"/>
    <cellStyle name="Normal 9 4 2 6 2 4 2" xfId="17493"/>
    <cellStyle name="Normal 9 4 2 6 3" xfId="7937"/>
    <cellStyle name="Normal 9 4 2 6 3 2" xfId="7938"/>
    <cellStyle name="Normal 9 4 2 6 3 3" xfId="7939"/>
    <cellStyle name="Normal 9 4 2 6 3 4" xfId="11145"/>
    <cellStyle name="Normal 9 4 2 6 3 4 2" xfId="18123"/>
    <cellStyle name="Normal 9 4 2 6 4" xfId="7940"/>
    <cellStyle name="Normal 9 4 2 6 4 2" xfId="7941"/>
    <cellStyle name="Normal 9 4 2 6 4 3" xfId="7942"/>
    <cellStyle name="Normal 9 4 2 6 4 4" xfId="11775"/>
    <cellStyle name="Normal 9 4 2 6 4 4 2" xfId="18753"/>
    <cellStyle name="Normal 9 4 2 6 5" xfId="7943"/>
    <cellStyle name="Normal 9 4 2 6 5 2" xfId="7944"/>
    <cellStyle name="Normal 9 4 2 6 5 3" xfId="7945"/>
    <cellStyle name="Normal 9 4 2 6 5 4" xfId="12405"/>
    <cellStyle name="Normal 9 4 2 6 5 4 2" xfId="19383"/>
    <cellStyle name="Normal 9 4 2 6 6" xfId="7946"/>
    <cellStyle name="Normal 9 4 2 6 7" xfId="7947"/>
    <cellStyle name="Normal 9 4 2 6 8" xfId="9979"/>
    <cellStyle name="Normal 9 4 2 6 8 2" xfId="16964"/>
    <cellStyle name="Normal 9 4 2 6 9" xfId="20480"/>
    <cellStyle name="Normal 9 4 2 7" xfId="7948"/>
    <cellStyle name="Normal 9 4 2 7 2" xfId="7949"/>
    <cellStyle name="Normal 9 4 2 7 2 2" xfId="7950"/>
    <cellStyle name="Normal 9 4 2 7 2 3" xfId="7951"/>
    <cellStyle name="Normal 9 4 2 7 2 4" xfId="11409"/>
    <cellStyle name="Normal 9 4 2 7 2 4 2" xfId="18387"/>
    <cellStyle name="Normal 9 4 2 7 3" xfId="7952"/>
    <cellStyle name="Normal 9 4 2 7 3 2" xfId="7953"/>
    <cellStyle name="Normal 9 4 2 7 3 3" xfId="7954"/>
    <cellStyle name="Normal 9 4 2 7 3 4" xfId="12039"/>
    <cellStyle name="Normal 9 4 2 7 3 4 2" xfId="19017"/>
    <cellStyle name="Normal 9 4 2 7 4" xfId="7955"/>
    <cellStyle name="Normal 9 4 2 7 4 2" xfId="7956"/>
    <cellStyle name="Normal 9 4 2 7 4 3" xfId="7957"/>
    <cellStyle name="Normal 9 4 2 7 4 4" xfId="12669"/>
    <cellStyle name="Normal 9 4 2 7 4 4 2" xfId="19647"/>
    <cellStyle name="Normal 9 4 2 7 5" xfId="7958"/>
    <cellStyle name="Normal 9 4 2 7 6" xfId="7959"/>
    <cellStyle name="Normal 9 4 2 7 7" xfId="10772"/>
    <cellStyle name="Normal 9 4 2 7 7 2" xfId="17757"/>
    <cellStyle name="Normal 9 4 2 7 8" xfId="20481"/>
    <cellStyle name="Normal 9 4 2 8" xfId="7960"/>
    <cellStyle name="Normal 9 4 2 8 2" xfId="7961"/>
    <cellStyle name="Normal 9 4 2 8 2 2" xfId="7962"/>
    <cellStyle name="Normal 9 4 2 8 2 3" xfId="7963"/>
    <cellStyle name="Normal 9 4 2 8 2 4" xfId="12773"/>
    <cellStyle name="Normal 9 4 2 8 2 4 2" xfId="19748"/>
    <cellStyle name="Normal 9 4 2 8 3" xfId="7964"/>
    <cellStyle name="Normal 9 4 2 8 4" xfId="7965"/>
    <cellStyle name="Normal 9 4 2 8 5" xfId="10243"/>
    <cellStyle name="Normal 9 4 2 8 5 2" xfId="17228"/>
    <cellStyle name="Normal 9 4 2 8 6" xfId="20482"/>
    <cellStyle name="Normal 9 4 2 9" xfId="7966"/>
    <cellStyle name="Normal 9 4 2 9 2" xfId="7967"/>
    <cellStyle name="Normal 9 4 2 9 3" xfId="7968"/>
    <cellStyle name="Normal 9 4 2 9 4" xfId="10880"/>
    <cellStyle name="Normal 9 4 2 9 4 2" xfId="17858"/>
    <cellStyle name="Normal 9 4 3" xfId="7969"/>
    <cellStyle name="Normal 9 4 3 10" xfId="7970"/>
    <cellStyle name="Normal 9 4 3 10 2" xfId="7971"/>
    <cellStyle name="Normal 9 4 3 10 3" xfId="7972"/>
    <cellStyle name="Normal 9 4 3 10 4" xfId="12149"/>
    <cellStyle name="Normal 9 4 3 10 4 2" xfId="19127"/>
    <cellStyle name="Normal 9 4 3 11" xfId="7973"/>
    <cellStyle name="Normal 9 4 3 12" xfId="7974"/>
    <cellStyle name="Normal 9 4 3 13" xfId="9721"/>
    <cellStyle name="Normal 9 4 3 13 2" xfId="16708"/>
    <cellStyle name="Normal 9 4 3 14" xfId="20483"/>
    <cellStyle name="Normal 9 4 3 2" xfId="7975"/>
    <cellStyle name="Normal 9 4 3 2 10" xfId="7976"/>
    <cellStyle name="Normal 9 4 3 2 11" xfId="7977"/>
    <cellStyle name="Normal 9 4 3 2 12" xfId="9755"/>
    <cellStyle name="Normal 9 4 3 2 12 2" xfId="16741"/>
    <cellStyle name="Normal 9 4 3 2 13" xfId="20484"/>
    <cellStyle name="Normal 9 4 3 2 2" xfId="7978"/>
    <cellStyle name="Normal 9 4 3 2 2 10" xfId="9821"/>
    <cellStyle name="Normal 9 4 3 2 2 10 2" xfId="16807"/>
    <cellStyle name="Normal 9 4 3 2 2 11" xfId="20485"/>
    <cellStyle name="Normal 9 4 3 2 2 2" xfId="7979"/>
    <cellStyle name="Normal 9 4 3 2 2 2 10" xfId="20486"/>
    <cellStyle name="Normal 9 4 3 2 2 2 2" xfId="7980"/>
    <cellStyle name="Normal 9 4 3 2 2 2 2 2" xfId="7981"/>
    <cellStyle name="Normal 9 4 3 2 2 2 2 2 2" xfId="7982"/>
    <cellStyle name="Normal 9 4 3 2 2 2 2 2 3" xfId="7983"/>
    <cellStyle name="Normal 9 4 3 2 2 2 2 2 4" xfId="10748"/>
    <cellStyle name="Normal 9 4 3 2 2 2 2 2 4 2" xfId="17733"/>
    <cellStyle name="Normal 9 4 3 2 2 2 2 3" xfId="7984"/>
    <cellStyle name="Normal 9 4 3 2 2 2 2 3 2" xfId="7985"/>
    <cellStyle name="Normal 9 4 3 2 2 2 2 3 3" xfId="7986"/>
    <cellStyle name="Normal 9 4 3 2 2 2 2 3 4" xfId="11385"/>
    <cellStyle name="Normal 9 4 3 2 2 2 2 3 4 2" xfId="18363"/>
    <cellStyle name="Normal 9 4 3 2 2 2 2 4" xfId="7987"/>
    <cellStyle name="Normal 9 4 3 2 2 2 2 4 2" xfId="7988"/>
    <cellStyle name="Normal 9 4 3 2 2 2 2 4 3" xfId="7989"/>
    <cellStyle name="Normal 9 4 3 2 2 2 2 4 4" xfId="12015"/>
    <cellStyle name="Normal 9 4 3 2 2 2 2 4 4 2" xfId="18993"/>
    <cellStyle name="Normal 9 4 3 2 2 2 2 5" xfId="7990"/>
    <cellStyle name="Normal 9 4 3 2 2 2 2 5 2" xfId="7991"/>
    <cellStyle name="Normal 9 4 3 2 2 2 2 5 3" xfId="7992"/>
    <cellStyle name="Normal 9 4 3 2 2 2 2 5 4" xfId="12645"/>
    <cellStyle name="Normal 9 4 3 2 2 2 2 5 4 2" xfId="19623"/>
    <cellStyle name="Normal 9 4 3 2 2 2 2 6" xfId="7993"/>
    <cellStyle name="Normal 9 4 3 2 2 2 2 7" xfId="7994"/>
    <cellStyle name="Normal 9 4 3 2 2 2 2 8" xfId="10219"/>
    <cellStyle name="Normal 9 4 3 2 2 2 2 8 2" xfId="17204"/>
    <cellStyle name="Normal 9 4 3 2 2 2 2 9" xfId="20487"/>
    <cellStyle name="Normal 9 4 3 2 2 2 3" xfId="7995"/>
    <cellStyle name="Normal 9 4 3 2 2 2 3 2" xfId="7996"/>
    <cellStyle name="Normal 9 4 3 2 2 2 3 3" xfId="7997"/>
    <cellStyle name="Normal 9 4 3 2 2 2 3 4" xfId="10483"/>
    <cellStyle name="Normal 9 4 3 2 2 2 3 4 2" xfId="17468"/>
    <cellStyle name="Normal 9 4 3 2 2 2 4" xfId="7998"/>
    <cellStyle name="Normal 9 4 3 2 2 2 4 2" xfId="7999"/>
    <cellStyle name="Normal 9 4 3 2 2 2 4 3" xfId="8000"/>
    <cellStyle name="Normal 9 4 3 2 2 2 4 4" xfId="11120"/>
    <cellStyle name="Normal 9 4 3 2 2 2 4 4 2" xfId="18098"/>
    <cellStyle name="Normal 9 4 3 2 2 2 5" xfId="8001"/>
    <cellStyle name="Normal 9 4 3 2 2 2 5 2" xfId="8002"/>
    <cellStyle name="Normal 9 4 3 2 2 2 5 3" xfId="8003"/>
    <cellStyle name="Normal 9 4 3 2 2 2 5 4" xfId="11750"/>
    <cellStyle name="Normal 9 4 3 2 2 2 5 4 2" xfId="18728"/>
    <cellStyle name="Normal 9 4 3 2 2 2 6" xfId="8004"/>
    <cellStyle name="Normal 9 4 3 2 2 2 6 2" xfId="8005"/>
    <cellStyle name="Normal 9 4 3 2 2 2 6 3" xfId="8006"/>
    <cellStyle name="Normal 9 4 3 2 2 2 6 4" xfId="12380"/>
    <cellStyle name="Normal 9 4 3 2 2 2 6 4 2" xfId="19358"/>
    <cellStyle name="Normal 9 4 3 2 2 2 7" xfId="8007"/>
    <cellStyle name="Normal 9 4 3 2 2 2 8" xfId="8008"/>
    <cellStyle name="Normal 9 4 3 2 2 2 9" xfId="9953"/>
    <cellStyle name="Normal 9 4 3 2 2 2 9 2" xfId="16939"/>
    <cellStyle name="Normal 9 4 3 2 2 3" xfId="8009"/>
    <cellStyle name="Normal 9 4 3 2 2 3 2" xfId="8010"/>
    <cellStyle name="Normal 9 4 3 2 2 3 2 2" xfId="8011"/>
    <cellStyle name="Normal 9 4 3 2 2 3 2 3" xfId="8012"/>
    <cellStyle name="Normal 9 4 3 2 2 3 2 4" xfId="10616"/>
    <cellStyle name="Normal 9 4 3 2 2 3 2 4 2" xfId="17601"/>
    <cellStyle name="Normal 9 4 3 2 2 3 3" xfId="8013"/>
    <cellStyle name="Normal 9 4 3 2 2 3 3 2" xfId="8014"/>
    <cellStyle name="Normal 9 4 3 2 2 3 3 3" xfId="8015"/>
    <cellStyle name="Normal 9 4 3 2 2 3 3 4" xfId="11253"/>
    <cellStyle name="Normal 9 4 3 2 2 3 3 4 2" xfId="18231"/>
    <cellStyle name="Normal 9 4 3 2 2 3 4" xfId="8016"/>
    <cellStyle name="Normal 9 4 3 2 2 3 4 2" xfId="8017"/>
    <cellStyle name="Normal 9 4 3 2 2 3 4 3" xfId="8018"/>
    <cellStyle name="Normal 9 4 3 2 2 3 4 4" xfId="11883"/>
    <cellStyle name="Normal 9 4 3 2 2 3 4 4 2" xfId="18861"/>
    <cellStyle name="Normal 9 4 3 2 2 3 5" xfId="8019"/>
    <cellStyle name="Normal 9 4 3 2 2 3 5 2" xfId="8020"/>
    <cellStyle name="Normal 9 4 3 2 2 3 5 3" xfId="8021"/>
    <cellStyle name="Normal 9 4 3 2 2 3 5 4" xfId="12513"/>
    <cellStyle name="Normal 9 4 3 2 2 3 5 4 2" xfId="19491"/>
    <cellStyle name="Normal 9 4 3 2 2 3 6" xfId="8022"/>
    <cellStyle name="Normal 9 4 3 2 2 3 7" xfId="8023"/>
    <cellStyle name="Normal 9 4 3 2 2 3 8" xfId="10087"/>
    <cellStyle name="Normal 9 4 3 2 2 3 8 2" xfId="17072"/>
    <cellStyle name="Normal 9 4 3 2 2 3 9" xfId="20488"/>
    <cellStyle name="Normal 9 4 3 2 2 4" xfId="8024"/>
    <cellStyle name="Normal 9 4 3 2 2 4 2" xfId="8025"/>
    <cellStyle name="Normal 9 4 3 2 2 4 3" xfId="8026"/>
    <cellStyle name="Normal 9 4 3 2 2 4 4" xfId="10351"/>
    <cellStyle name="Normal 9 4 3 2 2 4 4 2" xfId="17336"/>
    <cellStyle name="Normal 9 4 3 2 2 5" xfId="8027"/>
    <cellStyle name="Normal 9 4 3 2 2 5 2" xfId="8028"/>
    <cellStyle name="Normal 9 4 3 2 2 5 3" xfId="8029"/>
    <cellStyle name="Normal 9 4 3 2 2 5 4" xfId="10988"/>
    <cellStyle name="Normal 9 4 3 2 2 5 4 2" xfId="17966"/>
    <cellStyle name="Normal 9 4 3 2 2 6" xfId="8030"/>
    <cellStyle name="Normal 9 4 3 2 2 6 2" xfId="8031"/>
    <cellStyle name="Normal 9 4 3 2 2 6 3" xfId="8032"/>
    <cellStyle name="Normal 9 4 3 2 2 6 4" xfId="11618"/>
    <cellStyle name="Normal 9 4 3 2 2 6 4 2" xfId="18596"/>
    <cellStyle name="Normal 9 4 3 2 2 7" xfId="8033"/>
    <cellStyle name="Normal 9 4 3 2 2 7 2" xfId="8034"/>
    <cellStyle name="Normal 9 4 3 2 2 7 3" xfId="8035"/>
    <cellStyle name="Normal 9 4 3 2 2 7 4" xfId="12248"/>
    <cellStyle name="Normal 9 4 3 2 2 7 4 2" xfId="19226"/>
    <cellStyle name="Normal 9 4 3 2 2 8" xfId="8036"/>
    <cellStyle name="Normal 9 4 3 2 2 9" xfId="8037"/>
    <cellStyle name="Normal 9 4 3 2 3" xfId="8038"/>
    <cellStyle name="Normal 9 4 3 2 3 10" xfId="20489"/>
    <cellStyle name="Normal 9 4 3 2 3 2" xfId="8039"/>
    <cellStyle name="Normal 9 4 3 2 3 2 2" xfId="8040"/>
    <cellStyle name="Normal 9 4 3 2 3 2 2 2" xfId="8041"/>
    <cellStyle name="Normal 9 4 3 2 3 2 2 3" xfId="8042"/>
    <cellStyle name="Normal 9 4 3 2 3 2 2 4" xfId="10682"/>
    <cellStyle name="Normal 9 4 3 2 3 2 2 4 2" xfId="17667"/>
    <cellStyle name="Normal 9 4 3 2 3 2 3" xfId="8043"/>
    <cellStyle name="Normal 9 4 3 2 3 2 3 2" xfId="8044"/>
    <cellStyle name="Normal 9 4 3 2 3 2 3 3" xfId="8045"/>
    <cellStyle name="Normal 9 4 3 2 3 2 3 4" xfId="11319"/>
    <cellStyle name="Normal 9 4 3 2 3 2 3 4 2" xfId="18297"/>
    <cellStyle name="Normal 9 4 3 2 3 2 4" xfId="8046"/>
    <cellStyle name="Normal 9 4 3 2 3 2 4 2" xfId="8047"/>
    <cellStyle name="Normal 9 4 3 2 3 2 4 3" xfId="8048"/>
    <cellStyle name="Normal 9 4 3 2 3 2 4 4" xfId="11949"/>
    <cellStyle name="Normal 9 4 3 2 3 2 4 4 2" xfId="18927"/>
    <cellStyle name="Normal 9 4 3 2 3 2 5" xfId="8049"/>
    <cellStyle name="Normal 9 4 3 2 3 2 5 2" xfId="8050"/>
    <cellStyle name="Normal 9 4 3 2 3 2 5 3" xfId="8051"/>
    <cellStyle name="Normal 9 4 3 2 3 2 5 4" xfId="12579"/>
    <cellStyle name="Normal 9 4 3 2 3 2 5 4 2" xfId="19557"/>
    <cellStyle name="Normal 9 4 3 2 3 2 6" xfId="8052"/>
    <cellStyle name="Normal 9 4 3 2 3 2 7" xfId="8053"/>
    <cellStyle name="Normal 9 4 3 2 3 2 8" xfId="10153"/>
    <cellStyle name="Normal 9 4 3 2 3 2 8 2" xfId="17138"/>
    <cellStyle name="Normal 9 4 3 2 3 2 9" xfId="20490"/>
    <cellStyle name="Normal 9 4 3 2 3 3" xfId="8054"/>
    <cellStyle name="Normal 9 4 3 2 3 3 2" xfId="8055"/>
    <cellStyle name="Normal 9 4 3 2 3 3 3" xfId="8056"/>
    <cellStyle name="Normal 9 4 3 2 3 3 4" xfId="10417"/>
    <cellStyle name="Normal 9 4 3 2 3 3 4 2" xfId="17402"/>
    <cellStyle name="Normal 9 4 3 2 3 4" xfId="8057"/>
    <cellStyle name="Normal 9 4 3 2 3 4 2" xfId="8058"/>
    <cellStyle name="Normal 9 4 3 2 3 4 3" xfId="8059"/>
    <cellStyle name="Normal 9 4 3 2 3 4 4" xfId="11054"/>
    <cellStyle name="Normal 9 4 3 2 3 4 4 2" xfId="18032"/>
    <cellStyle name="Normal 9 4 3 2 3 5" xfId="8060"/>
    <cellStyle name="Normal 9 4 3 2 3 5 2" xfId="8061"/>
    <cellStyle name="Normal 9 4 3 2 3 5 3" xfId="8062"/>
    <cellStyle name="Normal 9 4 3 2 3 5 4" xfId="11684"/>
    <cellStyle name="Normal 9 4 3 2 3 5 4 2" xfId="18662"/>
    <cellStyle name="Normal 9 4 3 2 3 6" xfId="8063"/>
    <cellStyle name="Normal 9 4 3 2 3 6 2" xfId="8064"/>
    <cellStyle name="Normal 9 4 3 2 3 6 3" xfId="8065"/>
    <cellStyle name="Normal 9 4 3 2 3 6 4" xfId="12314"/>
    <cellStyle name="Normal 9 4 3 2 3 6 4 2" xfId="19292"/>
    <cellStyle name="Normal 9 4 3 2 3 7" xfId="8066"/>
    <cellStyle name="Normal 9 4 3 2 3 8" xfId="8067"/>
    <cellStyle name="Normal 9 4 3 2 3 9" xfId="9887"/>
    <cellStyle name="Normal 9 4 3 2 3 9 2" xfId="16873"/>
    <cellStyle name="Normal 9 4 3 2 4" xfId="8068"/>
    <cellStyle name="Normal 9 4 3 2 4 2" xfId="8069"/>
    <cellStyle name="Normal 9 4 3 2 4 2 2" xfId="8070"/>
    <cellStyle name="Normal 9 4 3 2 4 2 3" xfId="8071"/>
    <cellStyle name="Normal 9 4 3 2 4 2 4" xfId="10550"/>
    <cellStyle name="Normal 9 4 3 2 4 2 4 2" xfId="17535"/>
    <cellStyle name="Normal 9 4 3 2 4 3" xfId="8072"/>
    <cellStyle name="Normal 9 4 3 2 4 3 2" xfId="8073"/>
    <cellStyle name="Normal 9 4 3 2 4 3 3" xfId="8074"/>
    <cellStyle name="Normal 9 4 3 2 4 3 4" xfId="11187"/>
    <cellStyle name="Normal 9 4 3 2 4 3 4 2" xfId="18165"/>
    <cellStyle name="Normal 9 4 3 2 4 4" xfId="8075"/>
    <cellStyle name="Normal 9 4 3 2 4 4 2" xfId="8076"/>
    <cellStyle name="Normal 9 4 3 2 4 4 3" xfId="8077"/>
    <cellStyle name="Normal 9 4 3 2 4 4 4" xfId="11817"/>
    <cellStyle name="Normal 9 4 3 2 4 4 4 2" xfId="18795"/>
    <cellStyle name="Normal 9 4 3 2 4 5" xfId="8078"/>
    <cellStyle name="Normal 9 4 3 2 4 5 2" xfId="8079"/>
    <cellStyle name="Normal 9 4 3 2 4 5 3" xfId="8080"/>
    <cellStyle name="Normal 9 4 3 2 4 5 4" xfId="12447"/>
    <cellStyle name="Normal 9 4 3 2 4 5 4 2" xfId="19425"/>
    <cellStyle name="Normal 9 4 3 2 4 6" xfId="8081"/>
    <cellStyle name="Normal 9 4 3 2 4 7" xfId="8082"/>
    <cellStyle name="Normal 9 4 3 2 4 8" xfId="10021"/>
    <cellStyle name="Normal 9 4 3 2 4 8 2" xfId="17006"/>
    <cellStyle name="Normal 9 4 3 2 4 9" xfId="20491"/>
    <cellStyle name="Normal 9 4 3 2 5" xfId="8083"/>
    <cellStyle name="Normal 9 4 3 2 5 2" xfId="8084"/>
    <cellStyle name="Normal 9 4 3 2 5 2 2" xfId="8085"/>
    <cellStyle name="Normal 9 4 3 2 5 2 3" xfId="8086"/>
    <cellStyle name="Normal 9 4 3 2 5 2 4" xfId="11486"/>
    <cellStyle name="Normal 9 4 3 2 5 2 4 2" xfId="18464"/>
    <cellStyle name="Normal 9 4 3 2 5 3" xfId="8087"/>
    <cellStyle name="Normal 9 4 3 2 5 3 2" xfId="8088"/>
    <cellStyle name="Normal 9 4 3 2 5 3 3" xfId="8089"/>
    <cellStyle name="Normal 9 4 3 2 5 3 4" xfId="12116"/>
    <cellStyle name="Normal 9 4 3 2 5 3 4 2" xfId="19094"/>
    <cellStyle name="Normal 9 4 3 2 5 4" xfId="8090"/>
    <cellStyle name="Normal 9 4 3 2 5 4 2" xfId="8091"/>
    <cellStyle name="Normal 9 4 3 2 5 4 3" xfId="8092"/>
    <cellStyle name="Normal 9 4 3 2 5 4 4" xfId="12749"/>
    <cellStyle name="Normal 9 4 3 2 5 4 4 2" xfId="19724"/>
    <cellStyle name="Normal 9 4 3 2 5 5" xfId="8093"/>
    <cellStyle name="Normal 9 4 3 2 5 6" xfId="8094"/>
    <cellStyle name="Normal 9 4 3 2 5 7" xfId="10852"/>
    <cellStyle name="Normal 9 4 3 2 5 7 2" xfId="17834"/>
    <cellStyle name="Normal 9 4 3 2 5 8" xfId="20492"/>
    <cellStyle name="Normal 9 4 3 2 6" xfId="8095"/>
    <cellStyle name="Normal 9 4 3 2 6 2" xfId="8096"/>
    <cellStyle name="Normal 9 4 3 2 6 2 2" xfId="8097"/>
    <cellStyle name="Normal 9 4 3 2 6 2 3" xfId="8098"/>
    <cellStyle name="Normal 9 4 3 2 6 2 4" xfId="12850"/>
    <cellStyle name="Normal 9 4 3 2 6 2 4 2" xfId="19825"/>
    <cellStyle name="Normal 9 4 3 2 6 3" xfId="8099"/>
    <cellStyle name="Normal 9 4 3 2 6 4" xfId="8100"/>
    <cellStyle name="Normal 9 4 3 2 6 5" xfId="10285"/>
    <cellStyle name="Normal 9 4 3 2 6 5 2" xfId="17270"/>
    <cellStyle name="Normal 9 4 3 2 6 6" xfId="20493"/>
    <cellStyle name="Normal 9 4 3 2 7" xfId="8101"/>
    <cellStyle name="Normal 9 4 3 2 7 2" xfId="8102"/>
    <cellStyle name="Normal 9 4 3 2 7 3" xfId="8103"/>
    <cellStyle name="Normal 9 4 3 2 7 4" xfId="10922"/>
    <cellStyle name="Normal 9 4 3 2 7 4 2" xfId="17900"/>
    <cellStyle name="Normal 9 4 3 2 8" xfId="8104"/>
    <cellStyle name="Normal 9 4 3 2 8 2" xfId="8105"/>
    <cellStyle name="Normal 9 4 3 2 8 3" xfId="8106"/>
    <cellStyle name="Normal 9 4 3 2 8 4" xfId="11552"/>
    <cellStyle name="Normal 9 4 3 2 8 4 2" xfId="18530"/>
    <cellStyle name="Normal 9 4 3 2 9" xfId="8107"/>
    <cellStyle name="Normal 9 4 3 2 9 2" xfId="8108"/>
    <cellStyle name="Normal 9 4 3 2 9 3" xfId="8109"/>
    <cellStyle name="Normal 9 4 3 2 9 4" xfId="12182"/>
    <cellStyle name="Normal 9 4 3 2 9 4 2" xfId="19160"/>
    <cellStyle name="Normal 9 4 3 3" xfId="8110"/>
    <cellStyle name="Normal 9 4 3 3 10" xfId="8111"/>
    <cellStyle name="Normal 9 4 3 3 11" xfId="9788"/>
    <cellStyle name="Normal 9 4 3 3 11 2" xfId="16774"/>
    <cellStyle name="Normal 9 4 3 3 12" xfId="20494"/>
    <cellStyle name="Normal 9 4 3 3 2" xfId="8112"/>
    <cellStyle name="Normal 9 4 3 3 2 10" xfId="20495"/>
    <cellStyle name="Normal 9 4 3 3 2 2" xfId="8113"/>
    <cellStyle name="Normal 9 4 3 3 2 2 2" xfId="8114"/>
    <cellStyle name="Normal 9 4 3 3 2 2 2 2" xfId="8115"/>
    <cellStyle name="Normal 9 4 3 3 2 2 2 3" xfId="8116"/>
    <cellStyle name="Normal 9 4 3 3 2 2 2 4" xfId="10715"/>
    <cellStyle name="Normal 9 4 3 3 2 2 2 4 2" xfId="17700"/>
    <cellStyle name="Normal 9 4 3 3 2 2 3" xfId="8117"/>
    <cellStyle name="Normal 9 4 3 3 2 2 3 2" xfId="8118"/>
    <cellStyle name="Normal 9 4 3 3 2 2 3 3" xfId="8119"/>
    <cellStyle name="Normal 9 4 3 3 2 2 3 4" xfId="11352"/>
    <cellStyle name="Normal 9 4 3 3 2 2 3 4 2" xfId="18330"/>
    <cellStyle name="Normal 9 4 3 3 2 2 4" xfId="8120"/>
    <cellStyle name="Normal 9 4 3 3 2 2 4 2" xfId="8121"/>
    <cellStyle name="Normal 9 4 3 3 2 2 4 3" xfId="8122"/>
    <cellStyle name="Normal 9 4 3 3 2 2 4 4" xfId="11982"/>
    <cellStyle name="Normal 9 4 3 3 2 2 4 4 2" xfId="18960"/>
    <cellStyle name="Normal 9 4 3 3 2 2 5" xfId="8123"/>
    <cellStyle name="Normal 9 4 3 3 2 2 5 2" xfId="8124"/>
    <cellStyle name="Normal 9 4 3 3 2 2 5 3" xfId="8125"/>
    <cellStyle name="Normal 9 4 3 3 2 2 5 4" xfId="12612"/>
    <cellStyle name="Normal 9 4 3 3 2 2 5 4 2" xfId="19590"/>
    <cellStyle name="Normal 9 4 3 3 2 2 6" xfId="8126"/>
    <cellStyle name="Normal 9 4 3 3 2 2 7" xfId="8127"/>
    <cellStyle name="Normal 9 4 3 3 2 2 8" xfId="10186"/>
    <cellStyle name="Normal 9 4 3 3 2 2 8 2" xfId="17171"/>
    <cellStyle name="Normal 9 4 3 3 2 2 9" xfId="20496"/>
    <cellStyle name="Normal 9 4 3 3 2 3" xfId="8128"/>
    <cellStyle name="Normal 9 4 3 3 2 3 2" xfId="8129"/>
    <cellStyle name="Normal 9 4 3 3 2 3 3" xfId="8130"/>
    <cellStyle name="Normal 9 4 3 3 2 3 4" xfId="10450"/>
    <cellStyle name="Normal 9 4 3 3 2 3 4 2" xfId="17435"/>
    <cellStyle name="Normal 9 4 3 3 2 4" xfId="8131"/>
    <cellStyle name="Normal 9 4 3 3 2 4 2" xfId="8132"/>
    <cellStyle name="Normal 9 4 3 3 2 4 3" xfId="8133"/>
    <cellStyle name="Normal 9 4 3 3 2 4 4" xfId="11087"/>
    <cellStyle name="Normal 9 4 3 3 2 4 4 2" xfId="18065"/>
    <cellStyle name="Normal 9 4 3 3 2 5" xfId="8134"/>
    <cellStyle name="Normal 9 4 3 3 2 5 2" xfId="8135"/>
    <cellStyle name="Normal 9 4 3 3 2 5 3" xfId="8136"/>
    <cellStyle name="Normal 9 4 3 3 2 5 4" xfId="11717"/>
    <cellStyle name="Normal 9 4 3 3 2 5 4 2" xfId="18695"/>
    <cellStyle name="Normal 9 4 3 3 2 6" xfId="8137"/>
    <cellStyle name="Normal 9 4 3 3 2 6 2" xfId="8138"/>
    <cellStyle name="Normal 9 4 3 3 2 6 3" xfId="8139"/>
    <cellStyle name="Normal 9 4 3 3 2 6 4" xfId="12347"/>
    <cellStyle name="Normal 9 4 3 3 2 6 4 2" xfId="19325"/>
    <cellStyle name="Normal 9 4 3 3 2 7" xfId="8140"/>
    <cellStyle name="Normal 9 4 3 3 2 8" xfId="8141"/>
    <cellStyle name="Normal 9 4 3 3 2 9" xfId="9920"/>
    <cellStyle name="Normal 9 4 3 3 2 9 2" xfId="16906"/>
    <cellStyle name="Normal 9 4 3 3 3" xfId="8142"/>
    <cellStyle name="Normal 9 4 3 3 3 2" xfId="8143"/>
    <cellStyle name="Normal 9 4 3 3 3 2 2" xfId="8144"/>
    <cellStyle name="Normal 9 4 3 3 3 2 3" xfId="8145"/>
    <cellStyle name="Normal 9 4 3 3 3 2 4" xfId="10583"/>
    <cellStyle name="Normal 9 4 3 3 3 2 4 2" xfId="17568"/>
    <cellStyle name="Normal 9 4 3 3 3 3" xfId="8146"/>
    <cellStyle name="Normal 9 4 3 3 3 3 2" xfId="8147"/>
    <cellStyle name="Normal 9 4 3 3 3 3 3" xfId="8148"/>
    <cellStyle name="Normal 9 4 3 3 3 3 4" xfId="11220"/>
    <cellStyle name="Normal 9 4 3 3 3 3 4 2" xfId="18198"/>
    <cellStyle name="Normal 9 4 3 3 3 4" xfId="8149"/>
    <cellStyle name="Normal 9 4 3 3 3 4 2" xfId="8150"/>
    <cellStyle name="Normal 9 4 3 3 3 4 3" xfId="8151"/>
    <cellStyle name="Normal 9 4 3 3 3 4 4" xfId="11850"/>
    <cellStyle name="Normal 9 4 3 3 3 4 4 2" xfId="18828"/>
    <cellStyle name="Normal 9 4 3 3 3 5" xfId="8152"/>
    <cellStyle name="Normal 9 4 3 3 3 5 2" xfId="8153"/>
    <cellStyle name="Normal 9 4 3 3 3 5 3" xfId="8154"/>
    <cellStyle name="Normal 9 4 3 3 3 5 4" xfId="12480"/>
    <cellStyle name="Normal 9 4 3 3 3 5 4 2" xfId="19458"/>
    <cellStyle name="Normal 9 4 3 3 3 6" xfId="8155"/>
    <cellStyle name="Normal 9 4 3 3 3 7" xfId="8156"/>
    <cellStyle name="Normal 9 4 3 3 3 8" xfId="10054"/>
    <cellStyle name="Normal 9 4 3 3 3 8 2" xfId="17039"/>
    <cellStyle name="Normal 9 4 3 3 3 9" xfId="20497"/>
    <cellStyle name="Normal 9 4 3 3 4" xfId="8157"/>
    <cellStyle name="Normal 9 4 3 3 4 2" xfId="8158"/>
    <cellStyle name="Normal 9 4 3 3 4 2 2" xfId="8159"/>
    <cellStyle name="Normal 9 4 3 3 4 2 3" xfId="8160"/>
    <cellStyle name="Normal 9 4 3 3 4 2 4" xfId="11487"/>
    <cellStyle name="Normal 9 4 3 3 4 2 4 2" xfId="18465"/>
    <cellStyle name="Normal 9 4 3 3 4 3" xfId="8161"/>
    <cellStyle name="Normal 9 4 3 3 4 3 2" xfId="8162"/>
    <cellStyle name="Normal 9 4 3 3 4 3 3" xfId="8163"/>
    <cellStyle name="Normal 9 4 3 3 4 3 4" xfId="12117"/>
    <cellStyle name="Normal 9 4 3 3 4 3 4 2" xfId="19095"/>
    <cellStyle name="Normal 9 4 3 3 4 4" xfId="8164"/>
    <cellStyle name="Normal 9 4 3 3 4 4 2" xfId="8165"/>
    <cellStyle name="Normal 9 4 3 3 4 4 3" xfId="8166"/>
    <cellStyle name="Normal 9 4 3 3 4 4 4" xfId="12750"/>
    <cellStyle name="Normal 9 4 3 3 4 4 4 2" xfId="19725"/>
    <cellStyle name="Normal 9 4 3 3 4 5" xfId="8167"/>
    <cellStyle name="Normal 9 4 3 3 4 6" xfId="8168"/>
    <cellStyle name="Normal 9 4 3 3 4 7" xfId="10853"/>
    <cellStyle name="Normal 9 4 3 3 4 7 2" xfId="17835"/>
    <cellStyle name="Normal 9 4 3 3 4 8" xfId="20498"/>
    <cellStyle name="Normal 9 4 3 3 5" xfId="8169"/>
    <cellStyle name="Normal 9 4 3 3 5 2" xfId="8170"/>
    <cellStyle name="Normal 9 4 3 3 5 2 2" xfId="8171"/>
    <cellStyle name="Normal 9 4 3 3 5 2 3" xfId="8172"/>
    <cellStyle name="Normal 9 4 3 3 5 2 4" xfId="12851"/>
    <cellStyle name="Normal 9 4 3 3 5 2 4 2" xfId="19826"/>
    <cellStyle name="Normal 9 4 3 3 5 3" xfId="8173"/>
    <cellStyle name="Normal 9 4 3 3 5 4" xfId="8174"/>
    <cellStyle name="Normal 9 4 3 3 5 5" xfId="10318"/>
    <cellStyle name="Normal 9 4 3 3 5 5 2" xfId="17303"/>
    <cellStyle name="Normal 9 4 3 3 5 6" xfId="20499"/>
    <cellStyle name="Normal 9 4 3 3 6" xfId="8175"/>
    <cellStyle name="Normal 9 4 3 3 6 2" xfId="8176"/>
    <cellStyle name="Normal 9 4 3 3 6 3" xfId="8177"/>
    <cellStyle name="Normal 9 4 3 3 6 4" xfId="10955"/>
    <cellStyle name="Normal 9 4 3 3 6 4 2" xfId="17933"/>
    <cellStyle name="Normal 9 4 3 3 7" xfId="8178"/>
    <cellStyle name="Normal 9 4 3 3 7 2" xfId="8179"/>
    <cellStyle name="Normal 9 4 3 3 7 3" xfId="8180"/>
    <cellStyle name="Normal 9 4 3 3 7 4" xfId="11585"/>
    <cellStyle name="Normal 9 4 3 3 7 4 2" xfId="18563"/>
    <cellStyle name="Normal 9 4 3 3 8" xfId="8181"/>
    <cellStyle name="Normal 9 4 3 3 8 2" xfId="8182"/>
    <cellStyle name="Normal 9 4 3 3 8 3" xfId="8183"/>
    <cellStyle name="Normal 9 4 3 3 8 4" xfId="12215"/>
    <cellStyle name="Normal 9 4 3 3 8 4 2" xfId="19193"/>
    <cellStyle name="Normal 9 4 3 3 9" xfId="8184"/>
    <cellStyle name="Normal 9 4 3 4" xfId="8185"/>
    <cellStyle name="Normal 9 4 3 4 10" xfId="20500"/>
    <cellStyle name="Normal 9 4 3 4 2" xfId="8186"/>
    <cellStyle name="Normal 9 4 3 4 2 2" xfId="8187"/>
    <cellStyle name="Normal 9 4 3 4 2 2 2" xfId="8188"/>
    <cellStyle name="Normal 9 4 3 4 2 2 3" xfId="8189"/>
    <cellStyle name="Normal 9 4 3 4 2 2 4" xfId="10649"/>
    <cellStyle name="Normal 9 4 3 4 2 2 4 2" xfId="17634"/>
    <cellStyle name="Normal 9 4 3 4 2 3" xfId="8190"/>
    <cellStyle name="Normal 9 4 3 4 2 3 2" xfId="8191"/>
    <cellStyle name="Normal 9 4 3 4 2 3 3" xfId="8192"/>
    <cellStyle name="Normal 9 4 3 4 2 3 4" xfId="11286"/>
    <cellStyle name="Normal 9 4 3 4 2 3 4 2" xfId="18264"/>
    <cellStyle name="Normal 9 4 3 4 2 4" xfId="8193"/>
    <cellStyle name="Normal 9 4 3 4 2 4 2" xfId="8194"/>
    <cellStyle name="Normal 9 4 3 4 2 4 3" xfId="8195"/>
    <cellStyle name="Normal 9 4 3 4 2 4 4" xfId="11916"/>
    <cellStyle name="Normal 9 4 3 4 2 4 4 2" xfId="18894"/>
    <cellStyle name="Normal 9 4 3 4 2 5" xfId="8196"/>
    <cellStyle name="Normal 9 4 3 4 2 5 2" xfId="8197"/>
    <cellStyle name="Normal 9 4 3 4 2 5 3" xfId="8198"/>
    <cellStyle name="Normal 9 4 3 4 2 5 4" xfId="12546"/>
    <cellStyle name="Normal 9 4 3 4 2 5 4 2" xfId="19524"/>
    <cellStyle name="Normal 9 4 3 4 2 6" xfId="8199"/>
    <cellStyle name="Normal 9 4 3 4 2 7" xfId="8200"/>
    <cellStyle name="Normal 9 4 3 4 2 8" xfId="10120"/>
    <cellStyle name="Normal 9 4 3 4 2 8 2" xfId="17105"/>
    <cellStyle name="Normal 9 4 3 4 2 9" xfId="20501"/>
    <cellStyle name="Normal 9 4 3 4 3" xfId="8201"/>
    <cellStyle name="Normal 9 4 3 4 3 2" xfId="8202"/>
    <cellStyle name="Normal 9 4 3 4 3 3" xfId="8203"/>
    <cellStyle name="Normal 9 4 3 4 3 4" xfId="10384"/>
    <cellStyle name="Normal 9 4 3 4 3 4 2" xfId="17369"/>
    <cellStyle name="Normal 9 4 3 4 4" xfId="8204"/>
    <cellStyle name="Normal 9 4 3 4 4 2" xfId="8205"/>
    <cellStyle name="Normal 9 4 3 4 4 3" xfId="8206"/>
    <cellStyle name="Normal 9 4 3 4 4 4" xfId="11021"/>
    <cellStyle name="Normal 9 4 3 4 4 4 2" xfId="17999"/>
    <cellStyle name="Normal 9 4 3 4 5" xfId="8207"/>
    <cellStyle name="Normal 9 4 3 4 5 2" xfId="8208"/>
    <cellStyle name="Normal 9 4 3 4 5 3" xfId="8209"/>
    <cellStyle name="Normal 9 4 3 4 5 4" xfId="11651"/>
    <cellStyle name="Normal 9 4 3 4 5 4 2" xfId="18629"/>
    <cellStyle name="Normal 9 4 3 4 6" xfId="8210"/>
    <cellStyle name="Normal 9 4 3 4 6 2" xfId="8211"/>
    <cellStyle name="Normal 9 4 3 4 6 3" xfId="8212"/>
    <cellStyle name="Normal 9 4 3 4 6 4" xfId="12281"/>
    <cellStyle name="Normal 9 4 3 4 6 4 2" xfId="19259"/>
    <cellStyle name="Normal 9 4 3 4 7" xfId="8213"/>
    <cellStyle name="Normal 9 4 3 4 8" xfId="8214"/>
    <cellStyle name="Normal 9 4 3 4 9" xfId="9854"/>
    <cellStyle name="Normal 9 4 3 4 9 2" xfId="16840"/>
    <cellStyle name="Normal 9 4 3 5" xfId="8215"/>
    <cellStyle name="Normal 9 4 3 5 2" xfId="8216"/>
    <cellStyle name="Normal 9 4 3 5 2 2" xfId="8217"/>
    <cellStyle name="Normal 9 4 3 5 2 3" xfId="8218"/>
    <cellStyle name="Normal 9 4 3 5 2 4" xfId="10517"/>
    <cellStyle name="Normal 9 4 3 5 2 4 2" xfId="17502"/>
    <cellStyle name="Normal 9 4 3 5 3" xfId="8219"/>
    <cellStyle name="Normal 9 4 3 5 3 2" xfId="8220"/>
    <cellStyle name="Normal 9 4 3 5 3 3" xfId="8221"/>
    <cellStyle name="Normal 9 4 3 5 3 4" xfId="11154"/>
    <cellStyle name="Normal 9 4 3 5 3 4 2" xfId="18132"/>
    <cellStyle name="Normal 9 4 3 5 4" xfId="8222"/>
    <cellStyle name="Normal 9 4 3 5 4 2" xfId="8223"/>
    <cellStyle name="Normal 9 4 3 5 4 3" xfId="8224"/>
    <cellStyle name="Normal 9 4 3 5 4 4" xfId="11784"/>
    <cellStyle name="Normal 9 4 3 5 4 4 2" xfId="18762"/>
    <cellStyle name="Normal 9 4 3 5 5" xfId="8225"/>
    <cellStyle name="Normal 9 4 3 5 5 2" xfId="8226"/>
    <cellStyle name="Normal 9 4 3 5 5 3" xfId="8227"/>
    <cellStyle name="Normal 9 4 3 5 5 4" xfId="12414"/>
    <cellStyle name="Normal 9 4 3 5 5 4 2" xfId="19392"/>
    <cellStyle name="Normal 9 4 3 5 6" xfId="8228"/>
    <cellStyle name="Normal 9 4 3 5 7" xfId="8229"/>
    <cellStyle name="Normal 9 4 3 5 8" xfId="9988"/>
    <cellStyle name="Normal 9 4 3 5 8 2" xfId="16973"/>
    <cellStyle name="Normal 9 4 3 5 9" xfId="20502"/>
    <cellStyle name="Normal 9 4 3 6" xfId="8230"/>
    <cellStyle name="Normal 9 4 3 6 2" xfId="8231"/>
    <cellStyle name="Normal 9 4 3 6 2 2" xfId="8232"/>
    <cellStyle name="Normal 9 4 3 6 2 3" xfId="8233"/>
    <cellStyle name="Normal 9 4 3 6 2 4" xfId="11418"/>
    <cellStyle name="Normal 9 4 3 6 2 4 2" xfId="18396"/>
    <cellStyle name="Normal 9 4 3 6 3" xfId="8234"/>
    <cellStyle name="Normal 9 4 3 6 3 2" xfId="8235"/>
    <cellStyle name="Normal 9 4 3 6 3 3" xfId="8236"/>
    <cellStyle name="Normal 9 4 3 6 3 4" xfId="12048"/>
    <cellStyle name="Normal 9 4 3 6 3 4 2" xfId="19026"/>
    <cellStyle name="Normal 9 4 3 6 4" xfId="8237"/>
    <cellStyle name="Normal 9 4 3 6 4 2" xfId="8238"/>
    <cellStyle name="Normal 9 4 3 6 4 3" xfId="8239"/>
    <cellStyle name="Normal 9 4 3 6 4 4" xfId="12678"/>
    <cellStyle name="Normal 9 4 3 6 4 4 2" xfId="19656"/>
    <cellStyle name="Normal 9 4 3 6 5" xfId="8240"/>
    <cellStyle name="Normal 9 4 3 6 6" xfId="8241"/>
    <cellStyle name="Normal 9 4 3 6 7" xfId="10781"/>
    <cellStyle name="Normal 9 4 3 6 7 2" xfId="17766"/>
    <cellStyle name="Normal 9 4 3 6 8" xfId="20503"/>
    <cellStyle name="Normal 9 4 3 7" xfId="8242"/>
    <cellStyle name="Normal 9 4 3 7 2" xfId="8243"/>
    <cellStyle name="Normal 9 4 3 7 2 2" xfId="8244"/>
    <cellStyle name="Normal 9 4 3 7 2 3" xfId="8245"/>
    <cellStyle name="Normal 9 4 3 7 2 4" xfId="12782"/>
    <cellStyle name="Normal 9 4 3 7 2 4 2" xfId="19757"/>
    <cellStyle name="Normal 9 4 3 7 3" xfId="8246"/>
    <cellStyle name="Normal 9 4 3 7 4" xfId="8247"/>
    <cellStyle name="Normal 9 4 3 7 5" xfId="10252"/>
    <cellStyle name="Normal 9 4 3 7 5 2" xfId="17237"/>
    <cellStyle name="Normal 9 4 3 7 6" xfId="20504"/>
    <cellStyle name="Normal 9 4 3 8" xfId="8248"/>
    <cellStyle name="Normal 9 4 3 8 2" xfId="8249"/>
    <cellStyle name="Normal 9 4 3 8 3" xfId="8250"/>
    <cellStyle name="Normal 9 4 3 8 4" xfId="10889"/>
    <cellStyle name="Normal 9 4 3 8 4 2" xfId="17867"/>
    <cellStyle name="Normal 9 4 3 9" xfId="8251"/>
    <cellStyle name="Normal 9 4 3 9 2" xfId="8252"/>
    <cellStyle name="Normal 9 4 3 9 3" xfId="8253"/>
    <cellStyle name="Normal 9 4 3 9 4" xfId="11519"/>
    <cellStyle name="Normal 9 4 3 9 4 2" xfId="18497"/>
    <cellStyle name="Normal 9 4 4" xfId="8254"/>
    <cellStyle name="Normal 9 4 4 10" xfId="8255"/>
    <cellStyle name="Normal 9 4 4 11" xfId="8256"/>
    <cellStyle name="Normal 9 4 4 12" xfId="9737"/>
    <cellStyle name="Normal 9 4 4 12 2" xfId="16724"/>
    <cellStyle name="Normal 9 4 4 13" xfId="20505"/>
    <cellStyle name="Normal 9 4 4 2" xfId="8257"/>
    <cellStyle name="Normal 9 4 4 2 10" xfId="9804"/>
    <cellStyle name="Normal 9 4 4 2 10 2" xfId="16790"/>
    <cellStyle name="Normal 9 4 4 2 11" xfId="20506"/>
    <cellStyle name="Normal 9 4 4 2 2" xfId="8258"/>
    <cellStyle name="Normal 9 4 4 2 2 10" xfId="20507"/>
    <cellStyle name="Normal 9 4 4 2 2 2" xfId="8259"/>
    <cellStyle name="Normal 9 4 4 2 2 2 2" xfId="8260"/>
    <cellStyle name="Normal 9 4 4 2 2 2 2 2" xfId="8261"/>
    <cellStyle name="Normal 9 4 4 2 2 2 2 3" xfId="8262"/>
    <cellStyle name="Normal 9 4 4 2 2 2 2 4" xfId="10731"/>
    <cellStyle name="Normal 9 4 4 2 2 2 2 4 2" xfId="17716"/>
    <cellStyle name="Normal 9 4 4 2 2 2 3" xfId="8263"/>
    <cellStyle name="Normal 9 4 4 2 2 2 3 2" xfId="8264"/>
    <cellStyle name="Normal 9 4 4 2 2 2 3 3" xfId="8265"/>
    <cellStyle name="Normal 9 4 4 2 2 2 3 4" xfId="11368"/>
    <cellStyle name="Normal 9 4 4 2 2 2 3 4 2" xfId="18346"/>
    <cellStyle name="Normal 9 4 4 2 2 2 4" xfId="8266"/>
    <cellStyle name="Normal 9 4 4 2 2 2 4 2" xfId="8267"/>
    <cellStyle name="Normal 9 4 4 2 2 2 4 3" xfId="8268"/>
    <cellStyle name="Normal 9 4 4 2 2 2 4 4" xfId="11998"/>
    <cellStyle name="Normal 9 4 4 2 2 2 4 4 2" xfId="18976"/>
    <cellStyle name="Normal 9 4 4 2 2 2 5" xfId="8269"/>
    <cellStyle name="Normal 9 4 4 2 2 2 5 2" xfId="8270"/>
    <cellStyle name="Normal 9 4 4 2 2 2 5 3" xfId="8271"/>
    <cellStyle name="Normal 9 4 4 2 2 2 5 4" xfId="12628"/>
    <cellStyle name="Normal 9 4 4 2 2 2 5 4 2" xfId="19606"/>
    <cellStyle name="Normal 9 4 4 2 2 2 6" xfId="8272"/>
    <cellStyle name="Normal 9 4 4 2 2 2 7" xfId="8273"/>
    <cellStyle name="Normal 9 4 4 2 2 2 8" xfId="10202"/>
    <cellStyle name="Normal 9 4 4 2 2 2 8 2" xfId="17187"/>
    <cellStyle name="Normal 9 4 4 2 2 2 9" xfId="20508"/>
    <cellStyle name="Normal 9 4 4 2 2 3" xfId="8274"/>
    <cellStyle name="Normal 9 4 4 2 2 3 2" xfId="8275"/>
    <cellStyle name="Normal 9 4 4 2 2 3 3" xfId="8276"/>
    <cellStyle name="Normal 9 4 4 2 2 3 4" xfId="10466"/>
    <cellStyle name="Normal 9 4 4 2 2 3 4 2" xfId="17451"/>
    <cellStyle name="Normal 9 4 4 2 2 4" xfId="8277"/>
    <cellStyle name="Normal 9 4 4 2 2 4 2" xfId="8278"/>
    <cellStyle name="Normal 9 4 4 2 2 4 3" xfId="8279"/>
    <cellStyle name="Normal 9 4 4 2 2 4 4" xfId="11103"/>
    <cellStyle name="Normal 9 4 4 2 2 4 4 2" xfId="18081"/>
    <cellStyle name="Normal 9 4 4 2 2 5" xfId="8280"/>
    <cellStyle name="Normal 9 4 4 2 2 5 2" xfId="8281"/>
    <cellStyle name="Normal 9 4 4 2 2 5 3" xfId="8282"/>
    <cellStyle name="Normal 9 4 4 2 2 5 4" xfId="11733"/>
    <cellStyle name="Normal 9 4 4 2 2 5 4 2" xfId="18711"/>
    <cellStyle name="Normal 9 4 4 2 2 6" xfId="8283"/>
    <cellStyle name="Normal 9 4 4 2 2 6 2" xfId="8284"/>
    <cellStyle name="Normal 9 4 4 2 2 6 3" xfId="8285"/>
    <cellStyle name="Normal 9 4 4 2 2 6 4" xfId="12363"/>
    <cellStyle name="Normal 9 4 4 2 2 6 4 2" xfId="19341"/>
    <cellStyle name="Normal 9 4 4 2 2 7" xfId="8286"/>
    <cellStyle name="Normal 9 4 4 2 2 8" xfId="8287"/>
    <cellStyle name="Normal 9 4 4 2 2 9" xfId="9936"/>
    <cellStyle name="Normal 9 4 4 2 2 9 2" xfId="16922"/>
    <cellStyle name="Normal 9 4 4 2 3" xfId="8288"/>
    <cellStyle name="Normal 9 4 4 2 3 2" xfId="8289"/>
    <cellStyle name="Normal 9 4 4 2 3 2 2" xfId="8290"/>
    <cellStyle name="Normal 9 4 4 2 3 2 3" xfId="8291"/>
    <cellStyle name="Normal 9 4 4 2 3 2 4" xfId="10599"/>
    <cellStyle name="Normal 9 4 4 2 3 2 4 2" xfId="17584"/>
    <cellStyle name="Normal 9 4 4 2 3 3" xfId="8292"/>
    <cellStyle name="Normal 9 4 4 2 3 3 2" xfId="8293"/>
    <cellStyle name="Normal 9 4 4 2 3 3 3" xfId="8294"/>
    <cellStyle name="Normal 9 4 4 2 3 3 4" xfId="11236"/>
    <cellStyle name="Normal 9 4 4 2 3 3 4 2" xfId="18214"/>
    <cellStyle name="Normal 9 4 4 2 3 4" xfId="8295"/>
    <cellStyle name="Normal 9 4 4 2 3 4 2" xfId="8296"/>
    <cellStyle name="Normal 9 4 4 2 3 4 3" xfId="8297"/>
    <cellStyle name="Normal 9 4 4 2 3 4 4" xfId="11866"/>
    <cellStyle name="Normal 9 4 4 2 3 4 4 2" xfId="18844"/>
    <cellStyle name="Normal 9 4 4 2 3 5" xfId="8298"/>
    <cellStyle name="Normal 9 4 4 2 3 5 2" xfId="8299"/>
    <cellStyle name="Normal 9 4 4 2 3 5 3" xfId="8300"/>
    <cellStyle name="Normal 9 4 4 2 3 5 4" xfId="12496"/>
    <cellStyle name="Normal 9 4 4 2 3 5 4 2" xfId="19474"/>
    <cellStyle name="Normal 9 4 4 2 3 6" xfId="8301"/>
    <cellStyle name="Normal 9 4 4 2 3 7" xfId="8302"/>
    <cellStyle name="Normal 9 4 4 2 3 8" xfId="10070"/>
    <cellStyle name="Normal 9 4 4 2 3 8 2" xfId="17055"/>
    <cellStyle name="Normal 9 4 4 2 3 9" xfId="20509"/>
    <cellStyle name="Normal 9 4 4 2 4" xfId="8303"/>
    <cellStyle name="Normal 9 4 4 2 4 2" xfId="8304"/>
    <cellStyle name="Normal 9 4 4 2 4 3" xfId="8305"/>
    <cellStyle name="Normal 9 4 4 2 4 4" xfId="10334"/>
    <cellStyle name="Normal 9 4 4 2 4 4 2" xfId="17319"/>
    <cellStyle name="Normal 9 4 4 2 5" xfId="8306"/>
    <cellStyle name="Normal 9 4 4 2 5 2" xfId="8307"/>
    <cellStyle name="Normal 9 4 4 2 5 3" xfId="8308"/>
    <cellStyle name="Normal 9 4 4 2 5 4" xfId="10971"/>
    <cellStyle name="Normal 9 4 4 2 5 4 2" xfId="17949"/>
    <cellStyle name="Normal 9 4 4 2 6" xfId="8309"/>
    <cellStyle name="Normal 9 4 4 2 6 2" xfId="8310"/>
    <cellStyle name="Normal 9 4 4 2 6 3" xfId="8311"/>
    <cellStyle name="Normal 9 4 4 2 6 4" xfId="11601"/>
    <cellStyle name="Normal 9 4 4 2 6 4 2" xfId="18579"/>
    <cellStyle name="Normal 9 4 4 2 7" xfId="8312"/>
    <cellStyle name="Normal 9 4 4 2 7 2" xfId="8313"/>
    <cellStyle name="Normal 9 4 4 2 7 3" xfId="8314"/>
    <cellStyle name="Normal 9 4 4 2 7 4" xfId="12231"/>
    <cellStyle name="Normal 9 4 4 2 7 4 2" xfId="19209"/>
    <cellStyle name="Normal 9 4 4 2 8" xfId="8315"/>
    <cellStyle name="Normal 9 4 4 2 9" xfId="8316"/>
    <cellStyle name="Normal 9 4 4 3" xfId="8317"/>
    <cellStyle name="Normal 9 4 4 3 10" xfId="20510"/>
    <cellStyle name="Normal 9 4 4 3 2" xfId="8318"/>
    <cellStyle name="Normal 9 4 4 3 2 2" xfId="8319"/>
    <cellStyle name="Normal 9 4 4 3 2 2 2" xfId="8320"/>
    <cellStyle name="Normal 9 4 4 3 2 2 3" xfId="8321"/>
    <cellStyle name="Normal 9 4 4 3 2 2 4" xfId="10665"/>
    <cellStyle name="Normal 9 4 4 3 2 2 4 2" xfId="17650"/>
    <cellStyle name="Normal 9 4 4 3 2 3" xfId="8322"/>
    <cellStyle name="Normal 9 4 4 3 2 3 2" xfId="8323"/>
    <cellStyle name="Normal 9 4 4 3 2 3 3" xfId="8324"/>
    <cellStyle name="Normal 9 4 4 3 2 3 4" xfId="11302"/>
    <cellStyle name="Normal 9 4 4 3 2 3 4 2" xfId="18280"/>
    <cellStyle name="Normal 9 4 4 3 2 4" xfId="8325"/>
    <cellStyle name="Normal 9 4 4 3 2 4 2" xfId="8326"/>
    <cellStyle name="Normal 9 4 4 3 2 4 3" xfId="8327"/>
    <cellStyle name="Normal 9 4 4 3 2 4 4" xfId="11932"/>
    <cellStyle name="Normal 9 4 4 3 2 4 4 2" xfId="18910"/>
    <cellStyle name="Normal 9 4 4 3 2 5" xfId="8328"/>
    <cellStyle name="Normal 9 4 4 3 2 5 2" xfId="8329"/>
    <cellStyle name="Normal 9 4 4 3 2 5 3" xfId="8330"/>
    <cellStyle name="Normal 9 4 4 3 2 5 4" xfId="12562"/>
    <cellStyle name="Normal 9 4 4 3 2 5 4 2" xfId="19540"/>
    <cellStyle name="Normal 9 4 4 3 2 6" xfId="8331"/>
    <cellStyle name="Normal 9 4 4 3 2 7" xfId="8332"/>
    <cellStyle name="Normal 9 4 4 3 2 8" xfId="10136"/>
    <cellStyle name="Normal 9 4 4 3 2 8 2" xfId="17121"/>
    <cellStyle name="Normal 9 4 4 3 2 9" xfId="20511"/>
    <cellStyle name="Normal 9 4 4 3 3" xfId="8333"/>
    <cellStyle name="Normal 9 4 4 3 3 2" xfId="8334"/>
    <cellStyle name="Normal 9 4 4 3 3 3" xfId="8335"/>
    <cellStyle name="Normal 9 4 4 3 3 4" xfId="10400"/>
    <cellStyle name="Normal 9 4 4 3 3 4 2" xfId="17385"/>
    <cellStyle name="Normal 9 4 4 3 4" xfId="8336"/>
    <cellStyle name="Normal 9 4 4 3 4 2" xfId="8337"/>
    <cellStyle name="Normal 9 4 4 3 4 3" xfId="8338"/>
    <cellStyle name="Normal 9 4 4 3 4 4" xfId="11037"/>
    <cellStyle name="Normal 9 4 4 3 4 4 2" xfId="18015"/>
    <cellStyle name="Normal 9 4 4 3 5" xfId="8339"/>
    <cellStyle name="Normal 9 4 4 3 5 2" xfId="8340"/>
    <cellStyle name="Normal 9 4 4 3 5 3" xfId="8341"/>
    <cellStyle name="Normal 9 4 4 3 5 4" xfId="11667"/>
    <cellStyle name="Normal 9 4 4 3 5 4 2" xfId="18645"/>
    <cellStyle name="Normal 9 4 4 3 6" xfId="8342"/>
    <cellStyle name="Normal 9 4 4 3 6 2" xfId="8343"/>
    <cellStyle name="Normal 9 4 4 3 6 3" xfId="8344"/>
    <cellStyle name="Normal 9 4 4 3 6 4" xfId="12297"/>
    <cellStyle name="Normal 9 4 4 3 6 4 2" xfId="19275"/>
    <cellStyle name="Normal 9 4 4 3 7" xfId="8345"/>
    <cellStyle name="Normal 9 4 4 3 8" xfId="8346"/>
    <cellStyle name="Normal 9 4 4 3 9" xfId="9870"/>
    <cellStyle name="Normal 9 4 4 3 9 2" xfId="16856"/>
    <cellStyle name="Normal 9 4 4 4" xfId="8347"/>
    <cellStyle name="Normal 9 4 4 4 2" xfId="8348"/>
    <cellStyle name="Normal 9 4 4 4 2 2" xfId="8349"/>
    <cellStyle name="Normal 9 4 4 4 2 3" xfId="8350"/>
    <cellStyle name="Normal 9 4 4 4 2 4" xfId="10533"/>
    <cellStyle name="Normal 9 4 4 4 2 4 2" xfId="17518"/>
    <cellStyle name="Normal 9 4 4 4 3" xfId="8351"/>
    <cellStyle name="Normal 9 4 4 4 3 2" xfId="8352"/>
    <cellStyle name="Normal 9 4 4 4 3 3" xfId="8353"/>
    <cellStyle name="Normal 9 4 4 4 3 4" xfId="11170"/>
    <cellStyle name="Normal 9 4 4 4 3 4 2" xfId="18148"/>
    <cellStyle name="Normal 9 4 4 4 4" xfId="8354"/>
    <cellStyle name="Normal 9 4 4 4 4 2" xfId="8355"/>
    <cellStyle name="Normal 9 4 4 4 4 3" xfId="8356"/>
    <cellStyle name="Normal 9 4 4 4 4 4" xfId="11800"/>
    <cellStyle name="Normal 9 4 4 4 4 4 2" xfId="18778"/>
    <cellStyle name="Normal 9 4 4 4 5" xfId="8357"/>
    <cellStyle name="Normal 9 4 4 4 5 2" xfId="8358"/>
    <cellStyle name="Normal 9 4 4 4 5 3" xfId="8359"/>
    <cellStyle name="Normal 9 4 4 4 5 4" xfId="12430"/>
    <cellStyle name="Normal 9 4 4 4 5 4 2" xfId="19408"/>
    <cellStyle name="Normal 9 4 4 4 6" xfId="8360"/>
    <cellStyle name="Normal 9 4 4 4 7" xfId="8361"/>
    <cellStyle name="Normal 9 4 4 4 8" xfId="10004"/>
    <cellStyle name="Normal 9 4 4 4 8 2" xfId="16989"/>
    <cellStyle name="Normal 9 4 4 4 9" xfId="20512"/>
    <cellStyle name="Normal 9 4 4 5" xfId="8362"/>
    <cellStyle name="Normal 9 4 4 5 2" xfId="8363"/>
    <cellStyle name="Normal 9 4 4 5 2 2" xfId="8364"/>
    <cellStyle name="Normal 9 4 4 5 2 3" xfId="8365"/>
    <cellStyle name="Normal 9 4 4 5 2 4" xfId="11488"/>
    <cellStyle name="Normal 9 4 4 5 2 4 2" xfId="18466"/>
    <cellStyle name="Normal 9 4 4 5 3" xfId="8366"/>
    <cellStyle name="Normal 9 4 4 5 3 2" xfId="8367"/>
    <cellStyle name="Normal 9 4 4 5 3 3" xfId="8368"/>
    <cellStyle name="Normal 9 4 4 5 3 4" xfId="12118"/>
    <cellStyle name="Normal 9 4 4 5 3 4 2" xfId="19096"/>
    <cellStyle name="Normal 9 4 4 5 4" xfId="8369"/>
    <cellStyle name="Normal 9 4 4 5 4 2" xfId="8370"/>
    <cellStyle name="Normal 9 4 4 5 4 3" xfId="8371"/>
    <cellStyle name="Normal 9 4 4 5 4 4" xfId="12751"/>
    <cellStyle name="Normal 9 4 4 5 4 4 2" xfId="19726"/>
    <cellStyle name="Normal 9 4 4 5 5" xfId="8372"/>
    <cellStyle name="Normal 9 4 4 5 6" xfId="8373"/>
    <cellStyle name="Normal 9 4 4 5 7" xfId="10854"/>
    <cellStyle name="Normal 9 4 4 5 7 2" xfId="17836"/>
    <cellStyle name="Normal 9 4 4 5 8" xfId="20513"/>
    <cellStyle name="Normal 9 4 4 6" xfId="8374"/>
    <cellStyle name="Normal 9 4 4 6 2" xfId="8375"/>
    <cellStyle name="Normal 9 4 4 6 2 2" xfId="8376"/>
    <cellStyle name="Normal 9 4 4 6 2 3" xfId="8377"/>
    <cellStyle name="Normal 9 4 4 6 2 4" xfId="12852"/>
    <cellStyle name="Normal 9 4 4 6 2 4 2" xfId="19827"/>
    <cellStyle name="Normal 9 4 4 6 3" xfId="8378"/>
    <cellStyle name="Normal 9 4 4 6 4" xfId="8379"/>
    <cellStyle name="Normal 9 4 4 6 5" xfId="10268"/>
    <cellStyle name="Normal 9 4 4 6 5 2" xfId="17253"/>
    <cellStyle name="Normal 9 4 4 6 6" xfId="20514"/>
    <cellStyle name="Normal 9 4 4 7" xfId="8380"/>
    <cellStyle name="Normal 9 4 4 7 2" xfId="8381"/>
    <cellStyle name="Normal 9 4 4 7 3" xfId="8382"/>
    <cellStyle name="Normal 9 4 4 7 4" xfId="10905"/>
    <cellStyle name="Normal 9 4 4 7 4 2" xfId="17883"/>
    <cellStyle name="Normal 9 4 4 8" xfId="8383"/>
    <cellStyle name="Normal 9 4 4 8 2" xfId="8384"/>
    <cellStyle name="Normal 9 4 4 8 3" xfId="8385"/>
    <cellStyle name="Normal 9 4 4 8 4" xfId="11535"/>
    <cellStyle name="Normal 9 4 4 8 4 2" xfId="18513"/>
    <cellStyle name="Normal 9 4 4 9" xfId="8386"/>
    <cellStyle name="Normal 9 4 4 9 2" xfId="8387"/>
    <cellStyle name="Normal 9 4 4 9 3" xfId="8388"/>
    <cellStyle name="Normal 9 4 4 9 4" xfId="12165"/>
    <cellStyle name="Normal 9 4 4 9 4 2" xfId="19143"/>
    <cellStyle name="Normal 9 4 5" xfId="8389"/>
    <cellStyle name="Normal 9 4 5 10" xfId="8390"/>
    <cellStyle name="Normal 9 4 5 11" xfId="9771"/>
    <cellStyle name="Normal 9 4 5 11 2" xfId="16757"/>
    <cellStyle name="Normal 9 4 5 12" xfId="20515"/>
    <cellStyle name="Normal 9 4 5 2" xfId="8391"/>
    <cellStyle name="Normal 9 4 5 2 10" xfId="20516"/>
    <cellStyle name="Normal 9 4 5 2 2" xfId="8392"/>
    <cellStyle name="Normal 9 4 5 2 2 2" xfId="8393"/>
    <cellStyle name="Normal 9 4 5 2 2 2 2" xfId="8394"/>
    <cellStyle name="Normal 9 4 5 2 2 2 3" xfId="8395"/>
    <cellStyle name="Normal 9 4 5 2 2 2 4" xfId="10698"/>
    <cellStyle name="Normal 9 4 5 2 2 2 4 2" xfId="17683"/>
    <cellStyle name="Normal 9 4 5 2 2 3" xfId="8396"/>
    <cellStyle name="Normal 9 4 5 2 2 3 2" xfId="8397"/>
    <cellStyle name="Normal 9 4 5 2 2 3 3" xfId="8398"/>
    <cellStyle name="Normal 9 4 5 2 2 3 4" xfId="11335"/>
    <cellStyle name="Normal 9 4 5 2 2 3 4 2" xfId="18313"/>
    <cellStyle name="Normal 9 4 5 2 2 4" xfId="8399"/>
    <cellStyle name="Normal 9 4 5 2 2 4 2" xfId="8400"/>
    <cellStyle name="Normal 9 4 5 2 2 4 3" xfId="8401"/>
    <cellStyle name="Normal 9 4 5 2 2 4 4" xfId="11965"/>
    <cellStyle name="Normal 9 4 5 2 2 4 4 2" xfId="18943"/>
    <cellStyle name="Normal 9 4 5 2 2 5" xfId="8402"/>
    <cellStyle name="Normal 9 4 5 2 2 5 2" xfId="8403"/>
    <cellStyle name="Normal 9 4 5 2 2 5 3" xfId="8404"/>
    <cellStyle name="Normal 9 4 5 2 2 5 4" xfId="12595"/>
    <cellStyle name="Normal 9 4 5 2 2 5 4 2" xfId="19573"/>
    <cellStyle name="Normal 9 4 5 2 2 6" xfId="8405"/>
    <cellStyle name="Normal 9 4 5 2 2 7" xfId="8406"/>
    <cellStyle name="Normal 9 4 5 2 2 8" xfId="10169"/>
    <cellStyle name="Normal 9 4 5 2 2 8 2" xfId="17154"/>
    <cellStyle name="Normal 9 4 5 2 2 9" xfId="20517"/>
    <cellStyle name="Normal 9 4 5 2 3" xfId="8407"/>
    <cellStyle name="Normal 9 4 5 2 3 2" xfId="8408"/>
    <cellStyle name="Normal 9 4 5 2 3 3" xfId="8409"/>
    <cellStyle name="Normal 9 4 5 2 3 4" xfId="10433"/>
    <cellStyle name="Normal 9 4 5 2 3 4 2" xfId="17418"/>
    <cellStyle name="Normal 9 4 5 2 4" xfId="8410"/>
    <cellStyle name="Normal 9 4 5 2 4 2" xfId="8411"/>
    <cellStyle name="Normal 9 4 5 2 4 3" xfId="8412"/>
    <cellStyle name="Normal 9 4 5 2 4 4" xfId="11070"/>
    <cellStyle name="Normal 9 4 5 2 4 4 2" xfId="18048"/>
    <cellStyle name="Normal 9 4 5 2 5" xfId="8413"/>
    <cellStyle name="Normal 9 4 5 2 5 2" xfId="8414"/>
    <cellStyle name="Normal 9 4 5 2 5 3" xfId="8415"/>
    <cellStyle name="Normal 9 4 5 2 5 4" xfId="11700"/>
    <cellStyle name="Normal 9 4 5 2 5 4 2" xfId="18678"/>
    <cellStyle name="Normal 9 4 5 2 6" xfId="8416"/>
    <cellStyle name="Normal 9 4 5 2 6 2" xfId="8417"/>
    <cellStyle name="Normal 9 4 5 2 6 3" xfId="8418"/>
    <cellStyle name="Normal 9 4 5 2 6 4" xfId="12330"/>
    <cellStyle name="Normal 9 4 5 2 6 4 2" xfId="19308"/>
    <cellStyle name="Normal 9 4 5 2 7" xfId="8419"/>
    <cellStyle name="Normal 9 4 5 2 8" xfId="8420"/>
    <cellStyle name="Normal 9 4 5 2 9" xfId="9903"/>
    <cellStyle name="Normal 9 4 5 2 9 2" xfId="16889"/>
    <cellStyle name="Normal 9 4 5 3" xfId="8421"/>
    <cellStyle name="Normal 9 4 5 3 2" xfId="8422"/>
    <cellStyle name="Normal 9 4 5 3 2 2" xfId="8423"/>
    <cellStyle name="Normal 9 4 5 3 2 3" xfId="8424"/>
    <cellStyle name="Normal 9 4 5 3 2 4" xfId="10566"/>
    <cellStyle name="Normal 9 4 5 3 2 4 2" xfId="17551"/>
    <cellStyle name="Normal 9 4 5 3 3" xfId="8425"/>
    <cellStyle name="Normal 9 4 5 3 3 2" xfId="8426"/>
    <cellStyle name="Normal 9 4 5 3 3 3" xfId="8427"/>
    <cellStyle name="Normal 9 4 5 3 3 4" xfId="11203"/>
    <cellStyle name="Normal 9 4 5 3 3 4 2" xfId="18181"/>
    <cellStyle name="Normal 9 4 5 3 4" xfId="8428"/>
    <cellStyle name="Normal 9 4 5 3 4 2" xfId="8429"/>
    <cellStyle name="Normal 9 4 5 3 4 3" xfId="8430"/>
    <cellStyle name="Normal 9 4 5 3 4 4" xfId="11833"/>
    <cellStyle name="Normal 9 4 5 3 4 4 2" xfId="18811"/>
    <cellStyle name="Normal 9 4 5 3 5" xfId="8431"/>
    <cellStyle name="Normal 9 4 5 3 5 2" xfId="8432"/>
    <cellStyle name="Normal 9 4 5 3 5 3" xfId="8433"/>
    <cellStyle name="Normal 9 4 5 3 5 4" xfId="12463"/>
    <cellStyle name="Normal 9 4 5 3 5 4 2" xfId="19441"/>
    <cellStyle name="Normal 9 4 5 3 6" xfId="8434"/>
    <cellStyle name="Normal 9 4 5 3 7" xfId="8435"/>
    <cellStyle name="Normal 9 4 5 3 8" xfId="10037"/>
    <cellStyle name="Normal 9 4 5 3 8 2" xfId="17022"/>
    <cellStyle name="Normal 9 4 5 3 9" xfId="20518"/>
    <cellStyle name="Normal 9 4 5 4" xfId="8436"/>
    <cellStyle name="Normal 9 4 5 4 2" xfId="8437"/>
    <cellStyle name="Normal 9 4 5 4 2 2" xfId="8438"/>
    <cellStyle name="Normal 9 4 5 4 2 3" xfId="8439"/>
    <cellStyle name="Normal 9 4 5 4 2 4" xfId="11489"/>
    <cellStyle name="Normal 9 4 5 4 2 4 2" xfId="18467"/>
    <cellStyle name="Normal 9 4 5 4 3" xfId="8440"/>
    <cellStyle name="Normal 9 4 5 4 3 2" xfId="8441"/>
    <cellStyle name="Normal 9 4 5 4 3 3" xfId="8442"/>
    <cellStyle name="Normal 9 4 5 4 3 4" xfId="12119"/>
    <cellStyle name="Normal 9 4 5 4 3 4 2" xfId="19097"/>
    <cellStyle name="Normal 9 4 5 4 4" xfId="8443"/>
    <cellStyle name="Normal 9 4 5 4 4 2" xfId="8444"/>
    <cellStyle name="Normal 9 4 5 4 4 3" xfId="8445"/>
    <cellStyle name="Normal 9 4 5 4 4 4" xfId="12752"/>
    <cellStyle name="Normal 9 4 5 4 4 4 2" xfId="19727"/>
    <cellStyle name="Normal 9 4 5 4 5" xfId="8446"/>
    <cellStyle name="Normal 9 4 5 4 6" xfId="8447"/>
    <cellStyle name="Normal 9 4 5 4 7" xfId="10855"/>
    <cellStyle name="Normal 9 4 5 4 7 2" xfId="17837"/>
    <cellStyle name="Normal 9 4 5 4 8" xfId="20519"/>
    <cellStyle name="Normal 9 4 5 5" xfId="8448"/>
    <cellStyle name="Normal 9 4 5 5 2" xfId="8449"/>
    <cellStyle name="Normal 9 4 5 5 2 2" xfId="8450"/>
    <cellStyle name="Normal 9 4 5 5 2 3" xfId="8451"/>
    <cellStyle name="Normal 9 4 5 5 2 4" xfId="12853"/>
    <cellStyle name="Normal 9 4 5 5 2 4 2" xfId="19828"/>
    <cellStyle name="Normal 9 4 5 5 3" xfId="8452"/>
    <cellStyle name="Normal 9 4 5 5 4" xfId="8453"/>
    <cellStyle name="Normal 9 4 5 5 5" xfId="10301"/>
    <cellStyle name="Normal 9 4 5 5 5 2" xfId="17286"/>
    <cellStyle name="Normal 9 4 5 5 6" xfId="20520"/>
    <cellStyle name="Normal 9 4 5 6" xfId="8454"/>
    <cellStyle name="Normal 9 4 5 6 2" xfId="8455"/>
    <cellStyle name="Normal 9 4 5 6 3" xfId="8456"/>
    <cellStyle name="Normal 9 4 5 6 4" xfId="10938"/>
    <cellStyle name="Normal 9 4 5 6 4 2" xfId="17916"/>
    <cellStyle name="Normal 9 4 5 7" xfId="8457"/>
    <cellStyle name="Normal 9 4 5 7 2" xfId="8458"/>
    <cellStyle name="Normal 9 4 5 7 3" xfId="8459"/>
    <cellStyle name="Normal 9 4 5 7 4" xfId="11568"/>
    <cellStyle name="Normal 9 4 5 7 4 2" xfId="18546"/>
    <cellStyle name="Normal 9 4 5 8" xfId="8460"/>
    <cellStyle name="Normal 9 4 5 8 2" xfId="8461"/>
    <cellStyle name="Normal 9 4 5 8 3" xfId="8462"/>
    <cellStyle name="Normal 9 4 5 8 4" xfId="12198"/>
    <cellStyle name="Normal 9 4 5 8 4 2" xfId="19176"/>
    <cellStyle name="Normal 9 4 5 9" xfId="8463"/>
    <cellStyle name="Normal 9 4 6" xfId="8464"/>
    <cellStyle name="Normal 9 4 6 10" xfId="20521"/>
    <cellStyle name="Normal 9 4 6 2" xfId="8465"/>
    <cellStyle name="Normal 9 4 6 2 2" xfId="8466"/>
    <cellStyle name="Normal 9 4 6 2 2 2" xfId="8467"/>
    <cellStyle name="Normal 9 4 6 2 2 3" xfId="8468"/>
    <cellStyle name="Normal 9 4 6 2 2 4" xfId="10632"/>
    <cellStyle name="Normal 9 4 6 2 2 4 2" xfId="17617"/>
    <cellStyle name="Normal 9 4 6 2 3" xfId="8469"/>
    <cellStyle name="Normal 9 4 6 2 3 2" xfId="8470"/>
    <cellStyle name="Normal 9 4 6 2 3 3" xfId="8471"/>
    <cellStyle name="Normal 9 4 6 2 3 4" xfId="11269"/>
    <cellStyle name="Normal 9 4 6 2 3 4 2" xfId="18247"/>
    <cellStyle name="Normal 9 4 6 2 4" xfId="8472"/>
    <cellStyle name="Normal 9 4 6 2 4 2" xfId="8473"/>
    <cellStyle name="Normal 9 4 6 2 4 3" xfId="8474"/>
    <cellStyle name="Normal 9 4 6 2 4 4" xfId="11899"/>
    <cellStyle name="Normal 9 4 6 2 4 4 2" xfId="18877"/>
    <cellStyle name="Normal 9 4 6 2 5" xfId="8475"/>
    <cellStyle name="Normal 9 4 6 2 5 2" xfId="8476"/>
    <cellStyle name="Normal 9 4 6 2 5 3" xfId="8477"/>
    <cellStyle name="Normal 9 4 6 2 5 4" xfId="12529"/>
    <cellStyle name="Normal 9 4 6 2 5 4 2" xfId="19507"/>
    <cellStyle name="Normal 9 4 6 2 6" xfId="8478"/>
    <cellStyle name="Normal 9 4 6 2 7" xfId="8479"/>
    <cellStyle name="Normal 9 4 6 2 8" xfId="10103"/>
    <cellStyle name="Normal 9 4 6 2 8 2" xfId="17088"/>
    <cellStyle name="Normal 9 4 6 2 9" xfId="20522"/>
    <cellStyle name="Normal 9 4 6 3" xfId="8480"/>
    <cellStyle name="Normal 9 4 6 3 2" xfId="8481"/>
    <cellStyle name="Normal 9 4 6 3 3" xfId="8482"/>
    <cellStyle name="Normal 9 4 6 3 4" xfId="10367"/>
    <cellStyle name="Normal 9 4 6 3 4 2" xfId="17352"/>
    <cellStyle name="Normal 9 4 6 4" xfId="8483"/>
    <cellStyle name="Normal 9 4 6 4 2" xfId="8484"/>
    <cellStyle name="Normal 9 4 6 4 3" xfId="8485"/>
    <cellStyle name="Normal 9 4 6 4 4" xfId="11004"/>
    <cellStyle name="Normal 9 4 6 4 4 2" xfId="17982"/>
    <cellStyle name="Normal 9 4 6 5" xfId="8486"/>
    <cellStyle name="Normal 9 4 6 5 2" xfId="8487"/>
    <cellStyle name="Normal 9 4 6 5 3" xfId="8488"/>
    <cellStyle name="Normal 9 4 6 5 4" xfId="11634"/>
    <cellStyle name="Normal 9 4 6 5 4 2" xfId="18612"/>
    <cellStyle name="Normal 9 4 6 6" xfId="8489"/>
    <cellStyle name="Normal 9 4 6 6 2" xfId="8490"/>
    <cellStyle name="Normal 9 4 6 6 3" xfId="8491"/>
    <cellStyle name="Normal 9 4 6 6 4" xfId="12264"/>
    <cellStyle name="Normal 9 4 6 6 4 2" xfId="19242"/>
    <cellStyle name="Normal 9 4 6 7" xfId="8492"/>
    <cellStyle name="Normal 9 4 6 8" xfId="8493"/>
    <cellStyle name="Normal 9 4 6 9" xfId="9837"/>
    <cellStyle name="Normal 9 4 6 9 2" xfId="16823"/>
    <cellStyle name="Normal 9 4 7" xfId="8494"/>
    <cellStyle name="Normal 9 4 7 2" xfId="8495"/>
    <cellStyle name="Normal 9 4 7 2 2" xfId="8496"/>
    <cellStyle name="Normal 9 4 7 2 3" xfId="8497"/>
    <cellStyle name="Normal 9 4 7 2 4" xfId="10500"/>
    <cellStyle name="Normal 9 4 7 2 4 2" xfId="17485"/>
    <cellStyle name="Normal 9 4 7 3" xfId="8498"/>
    <cellStyle name="Normal 9 4 7 3 2" xfId="8499"/>
    <cellStyle name="Normal 9 4 7 3 3" xfId="8500"/>
    <cellStyle name="Normal 9 4 7 3 4" xfId="11137"/>
    <cellStyle name="Normal 9 4 7 3 4 2" xfId="18115"/>
    <cellStyle name="Normal 9 4 7 4" xfId="8501"/>
    <cellStyle name="Normal 9 4 7 4 2" xfId="8502"/>
    <cellStyle name="Normal 9 4 7 4 3" xfId="8503"/>
    <cellStyle name="Normal 9 4 7 4 4" xfId="11767"/>
    <cellStyle name="Normal 9 4 7 4 4 2" xfId="18745"/>
    <cellStyle name="Normal 9 4 7 5" xfId="8504"/>
    <cellStyle name="Normal 9 4 7 5 2" xfId="8505"/>
    <cellStyle name="Normal 9 4 7 5 3" xfId="8506"/>
    <cellStyle name="Normal 9 4 7 5 4" xfId="12397"/>
    <cellStyle name="Normal 9 4 7 5 4 2" xfId="19375"/>
    <cellStyle name="Normal 9 4 7 6" xfId="8507"/>
    <cellStyle name="Normal 9 4 7 7" xfId="8508"/>
    <cellStyle name="Normal 9 4 7 8" xfId="9971"/>
    <cellStyle name="Normal 9 4 7 8 2" xfId="16956"/>
    <cellStyle name="Normal 9 4 7 9" xfId="20523"/>
    <cellStyle name="Normal 9 4 8" xfId="8509"/>
    <cellStyle name="Normal 9 4 8 2" xfId="8510"/>
    <cellStyle name="Normal 9 4 8 2 2" xfId="8511"/>
    <cellStyle name="Normal 9 4 8 2 3" xfId="8512"/>
    <cellStyle name="Normal 9 4 8 2 4" xfId="11401"/>
    <cellStyle name="Normal 9 4 8 2 4 2" xfId="18379"/>
    <cellStyle name="Normal 9 4 8 3" xfId="8513"/>
    <cellStyle name="Normal 9 4 8 3 2" xfId="8514"/>
    <cellStyle name="Normal 9 4 8 3 3" xfId="8515"/>
    <cellStyle name="Normal 9 4 8 3 4" xfId="12031"/>
    <cellStyle name="Normal 9 4 8 3 4 2" xfId="19009"/>
    <cellStyle name="Normal 9 4 8 4" xfId="8516"/>
    <cellStyle name="Normal 9 4 8 4 2" xfId="8517"/>
    <cellStyle name="Normal 9 4 8 4 3" xfId="8518"/>
    <cellStyle name="Normal 9 4 8 4 4" xfId="12661"/>
    <cellStyle name="Normal 9 4 8 4 4 2" xfId="19639"/>
    <cellStyle name="Normal 9 4 8 5" xfId="8519"/>
    <cellStyle name="Normal 9 4 8 6" xfId="8520"/>
    <cellStyle name="Normal 9 4 8 7" xfId="10764"/>
    <cellStyle name="Normal 9 4 8 7 2" xfId="17749"/>
    <cellStyle name="Normal 9 4 8 8" xfId="20524"/>
    <cellStyle name="Normal 9 4 9" xfId="8521"/>
    <cellStyle name="Normal 9 4 9 2" xfId="8522"/>
    <cellStyle name="Normal 9 4 9 2 2" xfId="8523"/>
    <cellStyle name="Normal 9 4 9 2 3" xfId="8524"/>
    <cellStyle name="Normal 9 4 9 2 4" xfId="12765"/>
    <cellStyle name="Normal 9 4 9 2 4 2" xfId="19740"/>
    <cellStyle name="Normal 9 4 9 3" xfId="8525"/>
    <cellStyle name="Normal 9 4 9 4" xfId="8526"/>
    <cellStyle name="Normal 9 4 9 5" xfId="10235"/>
    <cellStyle name="Normal 9 4 9 5 2" xfId="17220"/>
    <cellStyle name="Normal 9 4 9 6" xfId="20525"/>
    <cellStyle name="Normal 9 5" xfId="8527"/>
    <cellStyle name="Normal 9 5 10" xfId="8528"/>
    <cellStyle name="Normal 9 5 10 2" xfId="8529"/>
    <cellStyle name="Normal 9 5 10 3" xfId="8530"/>
    <cellStyle name="Normal 9 5 10 4" xfId="11506"/>
    <cellStyle name="Normal 9 5 10 4 2" xfId="18484"/>
    <cellStyle name="Normal 9 5 11" xfId="8531"/>
    <cellStyle name="Normal 9 5 11 2" xfId="8532"/>
    <cellStyle name="Normal 9 5 11 3" xfId="8533"/>
    <cellStyle name="Normal 9 5 11 4" xfId="12136"/>
    <cellStyle name="Normal 9 5 11 4 2" xfId="19114"/>
    <cellStyle name="Normal 9 5 12" xfId="8534"/>
    <cellStyle name="Normal 9 5 13" xfId="8535"/>
    <cellStyle name="Normal 9 5 14" xfId="9706"/>
    <cellStyle name="Normal 9 5 14 2" xfId="16695"/>
    <cellStyle name="Normal 9 5 15" xfId="20526"/>
    <cellStyle name="Normal 9 5 2" xfId="8536"/>
    <cellStyle name="Normal 9 5 2 10" xfId="8537"/>
    <cellStyle name="Normal 9 5 2 10 2" xfId="8538"/>
    <cellStyle name="Normal 9 5 2 10 3" xfId="8539"/>
    <cellStyle name="Normal 9 5 2 10 4" xfId="12153"/>
    <cellStyle name="Normal 9 5 2 10 4 2" xfId="19131"/>
    <cellStyle name="Normal 9 5 2 11" xfId="8540"/>
    <cellStyle name="Normal 9 5 2 12" xfId="8541"/>
    <cellStyle name="Normal 9 5 2 13" xfId="9725"/>
    <cellStyle name="Normal 9 5 2 13 2" xfId="16712"/>
    <cellStyle name="Normal 9 5 2 14" xfId="20527"/>
    <cellStyle name="Normal 9 5 2 2" xfId="8542"/>
    <cellStyle name="Normal 9 5 2 2 10" xfId="8543"/>
    <cellStyle name="Normal 9 5 2 2 11" xfId="8544"/>
    <cellStyle name="Normal 9 5 2 2 12" xfId="9759"/>
    <cellStyle name="Normal 9 5 2 2 12 2" xfId="16745"/>
    <cellStyle name="Normal 9 5 2 2 13" xfId="20528"/>
    <cellStyle name="Normal 9 5 2 2 2" xfId="8545"/>
    <cellStyle name="Normal 9 5 2 2 2 10" xfId="9825"/>
    <cellStyle name="Normal 9 5 2 2 2 10 2" xfId="16811"/>
    <cellStyle name="Normal 9 5 2 2 2 11" xfId="20529"/>
    <cellStyle name="Normal 9 5 2 2 2 2" xfId="8546"/>
    <cellStyle name="Normal 9 5 2 2 2 2 10" xfId="20530"/>
    <cellStyle name="Normal 9 5 2 2 2 2 2" xfId="8547"/>
    <cellStyle name="Normal 9 5 2 2 2 2 2 2" xfId="8548"/>
    <cellStyle name="Normal 9 5 2 2 2 2 2 2 2" xfId="8549"/>
    <cellStyle name="Normal 9 5 2 2 2 2 2 2 3" xfId="8550"/>
    <cellStyle name="Normal 9 5 2 2 2 2 2 2 4" xfId="10752"/>
    <cellStyle name="Normal 9 5 2 2 2 2 2 2 4 2" xfId="17737"/>
    <cellStyle name="Normal 9 5 2 2 2 2 2 3" xfId="8551"/>
    <cellStyle name="Normal 9 5 2 2 2 2 2 3 2" xfId="8552"/>
    <cellStyle name="Normal 9 5 2 2 2 2 2 3 3" xfId="8553"/>
    <cellStyle name="Normal 9 5 2 2 2 2 2 3 4" xfId="11389"/>
    <cellStyle name="Normal 9 5 2 2 2 2 2 3 4 2" xfId="18367"/>
    <cellStyle name="Normal 9 5 2 2 2 2 2 4" xfId="8554"/>
    <cellStyle name="Normal 9 5 2 2 2 2 2 4 2" xfId="8555"/>
    <cellStyle name="Normal 9 5 2 2 2 2 2 4 3" xfId="8556"/>
    <cellStyle name="Normal 9 5 2 2 2 2 2 4 4" xfId="12019"/>
    <cellStyle name="Normal 9 5 2 2 2 2 2 4 4 2" xfId="18997"/>
    <cellStyle name="Normal 9 5 2 2 2 2 2 5" xfId="8557"/>
    <cellStyle name="Normal 9 5 2 2 2 2 2 5 2" xfId="8558"/>
    <cellStyle name="Normal 9 5 2 2 2 2 2 5 3" xfId="8559"/>
    <cellStyle name="Normal 9 5 2 2 2 2 2 5 4" xfId="12649"/>
    <cellStyle name="Normal 9 5 2 2 2 2 2 5 4 2" xfId="19627"/>
    <cellStyle name="Normal 9 5 2 2 2 2 2 6" xfId="8560"/>
    <cellStyle name="Normal 9 5 2 2 2 2 2 7" xfId="8561"/>
    <cellStyle name="Normal 9 5 2 2 2 2 2 8" xfId="10223"/>
    <cellStyle name="Normal 9 5 2 2 2 2 2 8 2" xfId="17208"/>
    <cellStyle name="Normal 9 5 2 2 2 2 2 9" xfId="20531"/>
    <cellStyle name="Normal 9 5 2 2 2 2 3" xfId="8562"/>
    <cellStyle name="Normal 9 5 2 2 2 2 3 2" xfId="8563"/>
    <cellStyle name="Normal 9 5 2 2 2 2 3 3" xfId="8564"/>
    <cellStyle name="Normal 9 5 2 2 2 2 3 4" xfId="10487"/>
    <cellStyle name="Normal 9 5 2 2 2 2 3 4 2" xfId="17472"/>
    <cellStyle name="Normal 9 5 2 2 2 2 4" xfId="8565"/>
    <cellStyle name="Normal 9 5 2 2 2 2 4 2" xfId="8566"/>
    <cellStyle name="Normal 9 5 2 2 2 2 4 3" xfId="8567"/>
    <cellStyle name="Normal 9 5 2 2 2 2 4 4" xfId="11124"/>
    <cellStyle name="Normal 9 5 2 2 2 2 4 4 2" xfId="18102"/>
    <cellStyle name="Normal 9 5 2 2 2 2 5" xfId="8568"/>
    <cellStyle name="Normal 9 5 2 2 2 2 5 2" xfId="8569"/>
    <cellStyle name="Normal 9 5 2 2 2 2 5 3" xfId="8570"/>
    <cellStyle name="Normal 9 5 2 2 2 2 5 4" xfId="11754"/>
    <cellStyle name="Normal 9 5 2 2 2 2 5 4 2" xfId="18732"/>
    <cellStyle name="Normal 9 5 2 2 2 2 6" xfId="8571"/>
    <cellStyle name="Normal 9 5 2 2 2 2 6 2" xfId="8572"/>
    <cellStyle name="Normal 9 5 2 2 2 2 6 3" xfId="8573"/>
    <cellStyle name="Normal 9 5 2 2 2 2 6 4" xfId="12384"/>
    <cellStyle name="Normal 9 5 2 2 2 2 6 4 2" xfId="19362"/>
    <cellStyle name="Normal 9 5 2 2 2 2 7" xfId="8574"/>
    <cellStyle name="Normal 9 5 2 2 2 2 8" xfId="8575"/>
    <cellStyle name="Normal 9 5 2 2 2 2 9" xfId="9957"/>
    <cellStyle name="Normal 9 5 2 2 2 2 9 2" xfId="16943"/>
    <cellStyle name="Normal 9 5 2 2 2 3" xfId="8576"/>
    <cellStyle name="Normal 9 5 2 2 2 3 2" xfId="8577"/>
    <cellStyle name="Normal 9 5 2 2 2 3 2 2" xfId="8578"/>
    <cellStyle name="Normal 9 5 2 2 2 3 2 3" xfId="8579"/>
    <cellStyle name="Normal 9 5 2 2 2 3 2 4" xfId="10620"/>
    <cellStyle name="Normal 9 5 2 2 2 3 2 4 2" xfId="17605"/>
    <cellStyle name="Normal 9 5 2 2 2 3 3" xfId="8580"/>
    <cellStyle name="Normal 9 5 2 2 2 3 3 2" xfId="8581"/>
    <cellStyle name="Normal 9 5 2 2 2 3 3 3" xfId="8582"/>
    <cellStyle name="Normal 9 5 2 2 2 3 3 4" xfId="11257"/>
    <cellStyle name="Normal 9 5 2 2 2 3 3 4 2" xfId="18235"/>
    <cellStyle name="Normal 9 5 2 2 2 3 4" xfId="8583"/>
    <cellStyle name="Normal 9 5 2 2 2 3 4 2" xfId="8584"/>
    <cellStyle name="Normal 9 5 2 2 2 3 4 3" xfId="8585"/>
    <cellStyle name="Normal 9 5 2 2 2 3 4 4" xfId="11887"/>
    <cellStyle name="Normal 9 5 2 2 2 3 4 4 2" xfId="18865"/>
    <cellStyle name="Normal 9 5 2 2 2 3 5" xfId="8586"/>
    <cellStyle name="Normal 9 5 2 2 2 3 5 2" xfId="8587"/>
    <cellStyle name="Normal 9 5 2 2 2 3 5 3" xfId="8588"/>
    <cellStyle name="Normal 9 5 2 2 2 3 5 4" xfId="12517"/>
    <cellStyle name="Normal 9 5 2 2 2 3 5 4 2" xfId="19495"/>
    <cellStyle name="Normal 9 5 2 2 2 3 6" xfId="8589"/>
    <cellStyle name="Normal 9 5 2 2 2 3 7" xfId="8590"/>
    <cellStyle name="Normal 9 5 2 2 2 3 8" xfId="10091"/>
    <cellStyle name="Normal 9 5 2 2 2 3 8 2" xfId="17076"/>
    <cellStyle name="Normal 9 5 2 2 2 3 9" xfId="20532"/>
    <cellStyle name="Normal 9 5 2 2 2 4" xfId="8591"/>
    <cellStyle name="Normal 9 5 2 2 2 4 2" xfId="8592"/>
    <cellStyle name="Normal 9 5 2 2 2 4 3" xfId="8593"/>
    <cellStyle name="Normal 9 5 2 2 2 4 4" xfId="10355"/>
    <cellStyle name="Normal 9 5 2 2 2 4 4 2" xfId="17340"/>
    <cellStyle name="Normal 9 5 2 2 2 5" xfId="8594"/>
    <cellStyle name="Normal 9 5 2 2 2 5 2" xfId="8595"/>
    <cellStyle name="Normal 9 5 2 2 2 5 3" xfId="8596"/>
    <cellStyle name="Normal 9 5 2 2 2 5 4" xfId="10992"/>
    <cellStyle name="Normal 9 5 2 2 2 5 4 2" xfId="17970"/>
    <cellStyle name="Normal 9 5 2 2 2 6" xfId="8597"/>
    <cellStyle name="Normal 9 5 2 2 2 6 2" xfId="8598"/>
    <cellStyle name="Normal 9 5 2 2 2 6 3" xfId="8599"/>
    <cellStyle name="Normal 9 5 2 2 2 6 4" xfId="11622"/>
    <cellStyle name="Normal 9 5 2 2 2 6 4 2" xfId="18600"/>
    <cellStyle name="Normal 9 5 2 2 2 7" xfId="8600"/>
    <cellStyle name="Normal 9 5 2 2 2 7 2" xfId="8601"/>
    <cellStyle name="Normal 9 5 2 2 2 7 3" xfId="8602"/>
    <cellStyle name="Normal 9 5 2 2 2 7 4" xfId="12252"/>
    <cellStyle name="Normal 9 5 2 2 2 7 4 2" xfId="19230"/>
    <cellStyle name="Normal 9 5 2 2 2 8" xfId="8603"/>
    <cellStyle name="Normal 9 5 2 2 2 9" xfId="8604"/>
    <cellStyle name="Normal 9 5 2 2 3" xfId="8605"/>
    <cellStyle name="Normal 9 5 2 2 3 10" xfId="20533"/>
    <cellStyle name="Normal 9 5 2 2 3 2" xfId="8606"/>
    <cellStyle name="Normal 9 5 2 2 3 2 2" xfId="8607"/>
    <cellStyle name="Normal 9 5 2 2 3 2 2 2" xfId="8608"/>
    <cellStyle name="Normal 9 5 2 2 3 2 2 3" xfId="8609"/>
    <cellStyle name="Normal 9 5 2 2 3 2 2 4" xfId="10686"/>
    <cellStyle name="Normal 9 5 2 2 3 2 2 4 2" xfId="17671"/>
    <cellStyle name="Normal 9 5 2 2 3 2 3" xfId="8610"/>
    <cellStyle name="Normal 9 5 2 2 3 2 3 2" xfId="8611"/>
    <cellStyle name="Normal 9 5 2 2 3 2 3 3" xfId="8612"/>
    <cellStyle name="Normal 9 5 2 2 3 2 3 4" xfId="11323"/>
    <cellStyle name="Normal 9 5 2 2 3 2 3 4 2" xfId="18301"/>
    <cellStyle name="Normal 9 5 2 2 3 2 4" xfId="8613"/>
    <cellStyle name="Normal 9 5 2 2 3 2 4 2" xfId="8614"/>
    <cellStyle name="Normal 9 5 2 2 3 2 4 3" xfId="8615"/>
    <cellStyle name="Normal 9 5 2 2 3 2 4 4" xfId="11953"/>
    <cellStyle name="Normal 9 5 2 2 3 2 4 4 2" xfId="18931"/>
    <cellStyle name="Normal 9 5 2 2 3 2 5" xfId="8616"/>
    <cellStyle name="Normal 9 5 2 2 3 2 5 2" xfId="8617"/>
    <cellStyle name="Normal 9 5 2 2 3 2 5 3" xfId="8618"/>
    <cellStyle name="Normal 9 5 2 2 3 2 5 4" xfId="12583"/>
    <cellStyle name="Normal 9 5 2 2 3 2 5 4 2" xfId="19561"/>
    <cellStyle name="Normal 9 5 2 2 3 2 6" xfId="8619"/>
    <cellStyle name="Normal 9 5 2 2 3 2 7" xfId="8620"/>
    <cellStyle name="Normal 9 5 2 2 3 2 8" xfId="10157"/>
    <cellStyle name="Normal 9 5 2 2 3 2 8 2" xfId="17142"/>
    <cellStyle name="Normal 9 5 2 2 3 2 9" xfId="20534"/>
    <cellStyle name="Normal 9 5 2 2 3 3" xfId="8621"/>
    <cellStyle name="Normal 9 5 2 2 3 3 2" xfId="8622"/>
    <cellStyle name="Normal 9 5 2 2 3 3 3" xfId="8623"/>
    <cellStyle name="Normal 9 5 2 2 3 3 4" xfId="10421"/>
    <cellStyle name="Normal 9 5 2 2 3 3 4 2" xfId="17406"/>
    <cellStyle name="Normal 9 5 2 2 3 4" xfId="8624"/>
    <cellStyle name="Normal 9 5 2 2 3 4 2" xfId="8625"/>
    <cellStyle name="Normal 9 5 2 2 3 4 3" xfId="8626"/>
    <cellStyle name="Normal 9 5 2 2 3 4 4" xfId="11058"/>
    <cellStyle name="Normal 9 5 2 2 3 4 4 2" xfId="18036"/>
    <cellStyle name="Normal 9 5 2 2 3 5" xfId="8627"/>
    <cellStyle name="Normal 9 5 2 2 3 5 2" xfId="8628"/>
    <cellStyle name="Normal 9 5 2 2 3 5 3" xfId="8629"/>
    <cellStyle name="Normal 9 5 2 2 3 5 4" xfId="11688"/>
    <cellStyle name="Normal 9 5 2 2 3 5 4 2" xfId="18666"/>
    <cellStyle name="Normal 9 5 2 2 3 6" xfId="8630"/>
    <cellStyle name="Normal 9 5 2 2 3 6 2" xfId="8631"/>
    <cellStyle name="Normal 9 5 2 2 3 6 3" xfId="8632"/>
    <cellStyle name="Normal 9 5 2 2 3 6 4" xfId="12318"/>
    <cellStyle name="Normal 9 5 2 2 3 6 4 2" xfId="19296"/>
    <cellStyle name="Normal 9 5 2 2 3 7" xfId="8633"/>
    <cellStyle name="Normal 9 5 2 2 3 8" xfId="8634"/>
    <cellStyle name="Normal 9 5 2 2 3 9" xfId="9891"/>
    <cellStyle name="Normal 9 5 2 2 3 9 2" xfId="16877"/>
    <cellStyle name="Normal 9 5 2 2 4" xfId="8635"/>
    <cellStyle name="Normal 9 5 2 2 4 2" xfId="8636"/>
    <cellStyle name="Normal 9 5 2 2 4 2 2" xfId="8637"/>
    <cellStyle name="Normal 9 5 2 2 4 2 3" xfId="8638"/>
    <cellStyle name="Normal 9 5 2 2 4 2 4" xfId="10554"/>
    <cellStyle name="Normal 9 5 2 2 4 2 4 2" xfId="17539"/>
    <cellStyle name="Normal 9 5 2 2 4 3" xfId="8639"/>
    <cellStyle name="Normal 9 5 2 2 4 3 2" xfId="8640"/>
    <cellStyle name="Normal 9 5 2 2 4 3 3" xfId="8641"/>
    <cellStyle name="Normal 9 5 2 2 4 3 4" xfId="11191"/>
    <cellStyle name="Normal 9 5 2 2 4 3 4 2" xfId="18169"/>
    <cellStyle name="Normal 9 5 2 2 4 4" xfId="8642"/>
    <cellStyle name="Normal 9 5 2 2 4 4 2" xfId="8643"/>
    <cellStyle name="Normal 9 5 2 2 4 4 3" xfId="8644"/>
    <cellStyle name="Normal 9 5 2 2 4 4 4" xfId="11821"/>
    <cellStyle name="Normal 9 5 2 2 4 4 4 2" xfId="18799"/>
    <cellStyle name="Normal 9 5 2 2 4 5" xfId="8645"/>
    <cellStyle name="Normal 9 5 2 2 4 5 2" xfId="8646"/>
    <cellStyle name="Normal 9 5 2 2 4 5 3" xfId="8647"/>
    <cellStyle name="Normal 9 5 2 2 4 5 4" xfId="12451"/>
    <cellStyle name="Normal 9 5 2 2 4 5 4 2" xfId="19429"/>
    <cellStyle name="Normal 9 5 2 2 4 6" xfId="8648"/>
    <cellStyle name="Normal 9 5 2 2 4 7" xfId="8649"/>
    <cellStyle name="Normal 9 5 2 2 4 8" xfId="10025"/>
    <cellStyle name="Normal 9 5 2 2 4 8 2" xfId="17010"/>
    <cellStyle name="Normal 9 5 2 2 4 9" xfId="20535"/>
    <cellStyle name="Normal 9 5 2 2 5" xfId="8650"/>
    <cellStyle name="Normal 9 5 2 2 5 2" xfId="8651"/>
    <cellStyle name="Normal 9 5 2 2 5 2 2" xfId="8652"/>
    <cellStyle name="Normal 9 5 2 2 5 2 3" xfId="8653"/>
    <cellStyle name="Normal 9 5 2 2 5 2 4" xfId="11490"/>
    <cellStyle name="Normal 9 5 2 2 5 2 4 2" xfId="18468"/>
    <cellStyle name="Normal 9 5 2 2 5 3" xfId="8654"/>
    <cellStyle name="Normal 9 5 2 2 5 3 2" xfId="8655"/>
    <cellStyle name="Normal 9 5 2 2 5 3 3" xfId="8656"/>
    <cellStyle name="Normal 9 5 2 2 5 3 4" xfId="12120"/>
    <cellStyle name="Normal 9 5 2 2 5 3 4 2" xfId="19098"/>
    <cellStyle name="Normal 9 5 2 2 5 4" xfId="8657"/>
    <cellStyle name="Normal 9 5 2 2 5 4 2" xfId="8658"/>
    <cellStyle name="Normal 9 5 2 2 5 4 3" xfId="8659"/>
    <cellStyle name="Normal 9 5 2 2 5 4 4" xfId="12753"/>
    <cellStyle name="Normal 9 5 2 2 5 4 4 2" xfId="19728"/>
    <cellStyle name="Normal 9 5 2 2 5 5" xfId="8660"/>
    <cellStyle name="Normal 9 5 2 2 5 6" xfId="8661"/>
    <cellStyle name="Normal 9 5 2 2 5 7" xfId="10856"/>
    <cellStyle name="Normal 9 5 2 2 5 7 2" xfId="17838"/>
    <cellStyle name="Normal 9 5 2 2 5 8" xfId="20536"/>
    <cellStyle name="Normal 9 5 2 2 6" xfId="8662"/>
    <cellStyle name="Normal 9 5 2 2 6 2" xfId="8663"/>
    <cellStyle name="Normal 9 5 2 2 6 2 2" xfId="8664"/>
    <cellStyle name="Normal 9 5 2 2 6 2 3" xfId="8665"/>
    <cellStyle name="Normal 9 5 2 2 6 2 4" xfId="12854"/>
    <cellStyle name="Normal 9 5 2 2 6 2 4 2" xfId="19829"/>
    <cellStyle name="Normal 9 5 2 2 6 3" xfId="8666"/>
    <cellStyle name="Normal 9 5 2 2 6 4" xfId="8667"/>
    <cellStyle name="Normal 9 5 2 2 6 5" xfId="10289"/>
    <cellStyle name="Normal 9 5 2 2 6 5 2" xfId="17274"/>
    <cellStyle name="Normal 9 5 2 2 6 6" xfId="20537"/>
    <cellStyle name="Normal 9 5 2 2 7" xfId="8668"/>
    <cellStyle name="Normal 9 5 2 2 7 2" xfId="8669"/>
    <cellStyle name="Normal 9 5 2 2 7 3" xfId="8670"/>
    <cellStyle name="Normal 9 5 2 2 7 4" xfId="10926"/>
    <cellStyle name="Normal 9 5 2 2 7 4 2" xfId="17904"/>
    <cellStyle name="Normal 9 5 2 2 8" xfId="8671"/>
    <cellStyle name="Normal 9 5 2 2 8 2" xfId="8672"/>
    <cellStyle name="Normal 9 5 2 2 8 3" xfId="8673"/>
    <cellStyle name="Normal 9 5 2 2 8 4" xfId="11556"/>
    <cellStyle name="Normal 9 5 2 2 8 4 2" xfId="18534"/>
    <cellStyle name="Normal 9 5 2 2 9" xfId="8674"/>
    <cellStyle name="Normal 9 5 2 2 9 2" xfId="8675"/>
    <cellStyle name="Normal 9 5 2 2 9 3" xfId="8676"/>
    <cellStyle name="Normal 9 5 2 2 9 4" xfId="12186"/>
    <cellStyle name="Normal 9 5 2 2 9 4 2" xfId="19164"/>
    <cellStyle name="Normal 9 5 2 3" xfId="8677"/>
    <cellStyle name="Normal 9 5 2 3 10" xfId="8678"/>
    <cellStyle name="Normal 9 5 2 3 11" xfId="9792"/>
    <cellStyle name="Normal 9 5 2 3 11 2" xfId="16778"/>
    <cellStyle name="Normal 9 5 2 3 12" xfId="20538"/>
    <cellStyle name="Normal 9 5 2 3 2" xfId="8679"/>
    <cellStyle name="Normal 9 5 2 3 2 10" xfId="20539"/>
    <cellStyle name="Normal 9 5 2 3 2 2" xfId="8680"/>
    <cellStyle name="Normal 9 5 2 3 2 2 2" xfId="8681"/>
    <cellStyle name="Normal 9 5 2 3 2 2 2 2" xfId="8682"/>
    <cellStyle name="Normal 9 5 2 3 2 2 2 3" xfId="8683"/>
    <cellStyle name="Normal 9 5 2 3 2 2 2 4" xfId="10719"/>
    <cellStyle name="Normal 9 5 2 3 2 2 2 4 2" xfId="17704"/>
    <cellStyle name="Normal 9 5 2 3 2 2 3" xfId="8684"/>
    <cellStyle name="Normal 9 5 2 3 2 2 3 2" xfId="8685"/>
    <cellStyle name="Normal 9 5 2 3 2 2 3 3" xfId="8686"/>
    <cellStyle name="Normal 9 5 2 3 2 2 3 4" xfId="11356"/>
    <cellStyle name="Normal 9 5 2 3 2 2 3 4 2" xfId="18334"/>
    <cellStyle name="Normal 9 5 2 3 2 2 4" xfId="8687"/>
    <cellStyle name="Normal 9 5 2 3 2 2 4 2" xfId="8688"/>
    <cellStyle name="Normal 9 5 2 3 2 2 4 3" xfId="8689"/>
    <cellStyle name="Normal 9 5 2 3 2 2 4 4" xfId="11986"/>
    <cellStyle name="Normal 9 5 2 3 2 2 4 4 2" xfId="18964"/>
    <cellStyle name="Normal 9 5 2 3 2 2 5" xfId="8690"/>
    <cellStyle name="Normal 9 5 2 3 2 2 5 2" xfId="8691"/>
    <cellStyle name="Normal 9 5 2 3 2 2 5 3" xfId="8692"/>
    <cellStyle name="Normal 9 5 2 3 2 2 5 4" xfId="12616"/>
    <cellStyle name="Normal 9 5 2 3 2 2 5 4 2" xfId="19594"/>
    <cellStyle name="Normal 9 5 2 3 2 2 6" xfId="8693"/>
    <cellStyle name="Normal 9 5 2 3 2 2 7" xfId="8694"/>
    <cellStyle name="Normal 9 5 2 3 2 2 8" xfId="10190"/>
    <cellStyle name="Normal 9 5 2 3 2 2 8 2" xfId="17175"/>
    <cellStyle name="Normal 9 5 2 3 2 2 9" xfId="20540"/>
    <cellStyle name="Normal 9 5 2 3 2 3" xfId="8695"/>
    <cellStyle name="Normal 9 5 2 3 2 3 2" xfId="8696"/>
    <cellStyle name="Normal 9 5 2 3 2 3 3" xfId="8697"/>
    <cellStyle name="Normal 9 5 2 3 2 3 4" xfId="10454"/>
    <cellStyle name="Normal 9 5 2 3 2 3 4 2" xfId="17439"/>
    <cellStyle name="Normal 9 5 2 3 2 4" xfId="8698"/>
    <cellStyle name="Normal 9 5 2 3 2 4 2" xfId="8699"/>
    <cellStyle name="Normal 9 5 2 3 2 4 3" xfId="8700"/>
    <cellStyle name="Normal 9 5 2 3 2 4 4" xfId="11091"/>
    <cellStyle name="Normal 9 5 2 3 2 4 4 2" xfId="18069"/>
    <cellStyle name="Normal 9 5 2 3 2 5" xfId="8701"/>
    <cellStyle name="Normal 9 5 2 3 2 5 2" xfId="8702"/>
    <cellStyle name="Normal 9 5 2 3 2 5 3" xfId="8703"/>
    <cellStyle name="Normal 9 5 2 3 2 5 4" xfId="11721"/>
    <cellStyle name="Normal 9 5 2 3 2 5 4 2" xfId="18699"/>
    <cellStyle name="Normal 9 5 2 3 2 6" xfId="8704"/>
    <cellStyle name="Normal 9 5 2 3 2 6 2" xfId="8705"/>
    <cellStyle name="Normal 9 5 2 3 2 6 3" xfId="8706"/>
    <cellStyle name="Normal 9 5 2 3 2 6 4" xfId="12351"/>
    <cellStyle name="Normal 9 5 2 3 2 6 4 2" xfId="19329"/>
    <cellStyle name="Normal 9 5 2 3 2 7" xfId="8707"/>
    <cellStyle name="Normal 9 5 2 3 2 8" xfId="8708"/>
    <cellStyle name="Normal 9 5 2 3 2 9" xfId="9924"/>
    <cellStyle name="Normal 9 5 2 3 2 9 2" xfId="16910"/>
    <cellStyle name="Normal 9 5 2 3 3" xfId="8709"/>
    <cellStyle name="Normal 9 5 2 3 3 2" xfId="8710"/>
    <cellStyle name="Normal 9 5 2 3 3 2 2" xfId="8711"/>
    <cellStyle name="Normal 9 5 2 3 3 2 3" xfId="8712"/>
    <cellStyle name="Normal 9 5 2 3 3 2 4" xfId="10587"/>
    <cellStyle name="Normal 9 5 2 3 3 2 4 2" xfId="17572"/>
    <cellStyle name="Normal 9 5 2 3 3 3" xfId="8713"/>
    <cellStyle name="Normal 9 5 2 3 3 3 2" xfId="8714"/>
    <cellStyle name="Normal 9 5 2 3 3 3 3" xfId="8715"/>
    <cellStyle name="Normal 9 5 2 3 3 3 4" xfId="11224"/>
    <cellStyle name="Normal 9 5 2 3 3 3 4 2" xfId="18202"/>
    <cellStyle name="Normal 9 5 2 3 3 4" xfId="8716"/>
    <cellStyle name="Normal 9 5 2 3 3 4 2" xfId="8717"/>
    <cellStyle name="Normal 9 5 2 3 3 4 3" xfId="8718"/>
    <cellStyle name="Normal 9 5 2 3 3 4 4" xfId="11854"/>
    <cellStyle name="Normal 9 5 2 3 3 4 4 2" xfId="18832"/>
    <cellStyle name="Normal 9 5 2 3 3 5" xfId="8719"/>
    <cellStyle name="Normal 9 5 2 3 3 5 2" xfId="8720"/>
    <cellStyle name="Normal 9 5 2 3 3 5 3" xfId="8721"/>
    <cellStyle name="Normal 9 5 2 3 3 5 4" xfId="12484"/>
    <cellStyle name="Normal 9 5 2 3 3 5 4 2" xfId="19462"/>
    <cellStyle name="Normal 9 5 2 3 3 6" xfId="8722"/>
    <cellStyle name="Normal 9 5 2 3 3 7" xfId="8723"/>
    <cellStyle name="Normal 9 5 2 3 3 8" xfId="10058"/>
    <cellStyle name="Normal 9 5 2 3 3 8 2" xfId="17043"/>
    <cellStyle name="Normal 9 5 2 3 3 9" xfId="20541"/>
    <cellStyle name="Normal 9 5 2 3 4" xfId="8724"/>
    <cellStyle name="Normal 9 5 2 3 4 2" xfId="8725"/>
    <cellStyle name="Normal 9 5 2 3 4 2 2" xfId="8726"/>
    <cellStyle name="Normal 9 5 2 3 4 2 3" xfId="8727"/>
    <cellStyle name="Normal 9 5 2 3 4 2 4" xfId="11491"/>
    <cellStyle name="Normal 9 5 2 3 4 2 4 2" xfId="18469"/>
    <cellStyle name="Normal 9 5 2 3 4 3" xfId="8728"/>
    <cellStyle name="Normal 9 5 2 3 4 3 2" xfId="8729"/>
    <cellStyle name="Normal 9 5 2 3 4 3 3" xfId="8730"/>
    <cellStyle name="Normal 9 5 2 3 4 3 4" xfId="12121"/>
    <cellStyle name="Normal 9 5 2 3 4 3 4 2" xfId="19099"/>
    <cellStyle name="Normal 9 5 2 3 4 4" xfId="8731"/>
    <cellStyle name="Normal 9 5 2 3 4 4 2" xfId="8732"/>
    <cellStyle name="Normal 9 5 2 3 4 4 3" xfId="8733"/>
    <cellStyle name="Normal 9 5 2 3 4 4 4" xfId="12754"/>
    <cellStyle name="Normal 9 5 2 3 4 4 4 2" xfId="19729"/>
    <cellStyle name="Normal 9 5 2 3 4 5" xfId="8734"/>
    <cellStyle name="Normal 9 5 2 3 4 6" xfId="8735"/>
    <cellStyle name="Normal 9 5 2 3 4 7" xfId="10857"/>
    <cellStyle name="Normal 9 5 2 3 4 7 2" xfId="17839"/>
    <cellStyle name="Normal 9 5 2 3 4 8" xfId="20542"/>
    <cellStyle name="Normal 9 5 2 3 5" xfId="8736"/>
    <cellStyle name="Normal 9 5 2 3 5 2" xfId="8737"/>
    <cellStyle name="Normal 9 5 2 3 5 2 2" xfId="8738"/>
    <cellStyle name="Normal 9 5 2 3 5 2 3" xfId="8739"/>
    <cellStyle name="Normal 9 5 2 3 5 2 4" xfId="12855"/>
    <cellStyle name="Normal 9 5 2 3 5 2 4 2" xfId="19830"/>
    <cellStyle name="Normal 9 5 2 3 5 3" xfId="8740"/>
    <cellStyle name="Normal 9 5 2 3 5 4" xfId="8741"/>
    <cellStyle name="Normal 9 5 2 3 5 5" xfId="10322"/>
    <cellStyle name="Normal 9 5 2 3 5 5 2" xfId="17307"/>
    <cellStyle name="Normal 9 5 2 3 5 6" xfId="20543"/>
    <cellStyle name="Normal 9 5 2 3 6" xfId="8742"/>
    <cellStyle name="Normal 9 5 2 3 6 2" xfId="8743"/>
    <cellStyle name="Normal 9 5 2 3 6 3" xfId="8744"/>
    <cellStyle name="Normal 9 5 2 3 6 4" xfId="10959"/>
    <cellStyle name="Normal 9 5 2 3 6 4 2" xfId="17937"/>
    <cellStyle name="Normal 9 5 2 3 7" xfId="8745"/>
    <cellStyle name="Normal 9 5 2 3 7 2" xfId="8746"/>
    <cellStyle name="Normal 9 5 2 3 7 3" xfId="8747"/>
    <cellStyle name="Normal 9 5 2 3 7 4" xfId="11589"/>
    <cellStyle name="Normal 9 5 2 3 7 4 2" xfId="18567"/>
    <cellStyle name="Normal 9 5 2 3 8" xfId="8748"/>
    <cellStyle name="Normal 9 5 2 3 8 2" xfId="8749"/>
    <cellStyle name="Normal 9 5 2 3 8 3" xfId="8750"/>
    <cellStyle name="Normal 9 5 2 3 8 4" xfId="12219"/>
    <cellStyle name="Normal 9 5 2 3 8 4 2" xfId="19197"/>
    <cellStyle name="Normal 9 5 2 3 9" xfId="8751"/>
    <cellStyle name="Normal 9 5 2 4" xfId="8752"/>
    <cellStyle name="Normal 9 5 2 4 10" xfId="20544"/>
    <cellStyle name="Normal 9 5 2 4 2" xfId="8753"/>
    <cellStyle name="Normal 9 5 2 4 2 2" xfId="8754"/>
    <cellStyle name="Normal 9 5 2 4 2 2 2" xfId="8755"/>
    <cellStyle name="Normal 9 5 2 4 2 2 3" xfId="8756"/>
    <cellStyle name="Normal 9 5 2 4 2 2 4" xfId="10653"/>
    <cellStyle name="Normal 9 5 2 4 2 2 4 2" xfId="17638"/>
    <cellStyle name="Normal 9 5 2 4 2 3" xfId="8757"/>
    <cellStyle name="Normal 9 5 2 4 2 3 2" xfId="8758"/>
    <cellStyle name="Normal 9 5 2 4 2 3 3" xfId="8759"/>
    <cellStyle name="Normal 9 5 2 4 2 3 4" xfId="11290"/>
    <cellStyle name="Normal 9 5 2 4 2 3 4 2" xfId="18268"/>
    <cellStyle name="Normal 9 5 2 4 2 4" xfId="8760"/>
    <cellStyle name="Normal 9 5 2 4 2 4 2" xfId="8761"/>
    <cellStyle name="Normal 9 5 2 4 2 4 3" xfId="8762"/>
    <cellStyle name="Normal 9 5 2 4 2 4 4" xfId="11920"/>
    <cellStyle name="Normal 9 5 2 4 2 4 4 2" xfId="18898"/>
    <cellStyle name="Normal 9 5 2 4 2 5" xfId="8763"/>
    <cellStyle name="Normal 9 5 2 4 2 5 2" xfId="8764"/>
    <cellStyle name="Normal 9 5 2 4 2 5 3" xfId="8765"/>
    <cellStyle name="Normal 9 5 2 4 2 5 4" xfId="12550"/>
    <cellStyle name="Normal 9 5 2 4 2 5 4 2" xfId="19528"/>
    <cellStyle name="Normal 9 5 2 4 2 6" xfId="8766"/>
    <cellStyle name="Normal 9 5 2 4 2 7" xfId="8767"/>
    <cellStyle name="Normal 9 5 2 4 2 8" xfId="10124"/>
    <cellStyle name="Normal 9 5 2 4 2 8 2" xfId="17109"/>
    <cellStyle name="Normal 9 5 2 4 2 9" xfId="20545"/>
    <cellStyle name="Normal 9 5 2 4 3" xfId="8768"/>
    <cellStyle name="Normal 9 5 2 4 3 2" xfId="8769"/>
    <cellStyle name="Normal 9 5 2 4 3 3" xfId="8770"/>
    <cellStyle name="Normal 9 5 2 4 3 4" xfId="10388"/>
    <cellStyle name="Normal 9 5 2 4 3 4 2" xfId="17373"/>
    <cellStyle name="Normal 9 5 2 4 4" xfId="8771"/>
    <cellStyle name="Normal 9 5 2 4 4 2" xfId="8772"/>
    <cellStyle name="Normal 9 5 2 4 4 3" xfId="8773"/>
    <cellStyle name="Normal 9 5 2 4 4 4" xfId="11025"/>
    <cellStyle name="Normal 9 5 2 4 4 4 2" xfId="18003"/>
    <cellStyle name="Normal 9 5 2 4 5" xfId="8774"/>
    <cellStyle name="Normal 9 5 2 4 5 2" xfId="8775"/>
    <cellStyle name="Normal 9 5 2 4 5 3" xfId="8776"/>
    <cellStyle name="Normal 9 5 2 4 5 4" xfId="11655"/>
    <cellStyle name="Normal 9 5 2 4 5 4 2" xfId="18633"/>
    <cellStyle name="Normal 9 5 2 4 6" xfId="8777"/>
    <cellStyle name="Normal 9 5 2 4 6 2" xfId="8778"/>
    <cellStyle name="Normal 9 5 2 4 6 3" xfId="8779"/>
    <cellStyle name="Normal 9 5 2 4 6 4" xfId="12285"/>
    <cellStyle name="Normal 9 5 2 4 6 4 2" xfId="19263"/>
    <cellStyle name="Normal 9 5 2 4 7" xfId="8780"/>
    <cellStyle name="Normal 9 5 2 4 8" xfId="8781"/>
    <cellStyle name="Normal 9 5 2 4 9" xfId="9858"/>
    <cellStyle name="Normal 9 5 2 4 9 2" xfId="16844"/>
    <cellStyle name="Normal 9 5 2 5" xfId="8782"/>
    <cellStyle name="Normal 9 5 2 5 2" xfId="8783"/>
    <cellStyle name="Normal 9 5 2 5 2 2" xfId="8784"/>
    <cellStyle name="Normal 9 5 2 5 2 3" xfId="8785"/>
    <cellStyle name="Normal 9 5 2 5 2 4" xfId="10521"/>
    <cellStyle name="Normal 9 5 2 5 2 4 2" xfId="17506"/>
    <cellStyle name="Normal 9 5 2 5 3" xfId="8786"/>
    <cellStyle name="Normal 9 5 2 5 3 2" xfId="8787"/>
    <cellStyle name="Normal 9 5 2 5 3 3" xfId="8788"/>
    <cellStyle name="Normal 9 5 2 5 3 4" xfId="11158"/>
    <cellStyle name="Normal 9 5 2 5 3 4 2" xfId="18136"/>
    <cellStyle name="Normal 9 5 2 5 4" xfId="8789"/>
    <cellStyle name="Normal 9 5 2 5 4 2" xfId="8790"/>
    <cellStyle name="Normal 9 5 2 5 4 3" xfId="8791"/>
    <cellStyle name="Normal 9 5 2 5 4 4" xfId="11788"/>
    <cellStyle name="Normal 9 5 2 5 4 4 2" xfId="18766"/>
    <cellStyle name="Normal 9 5 2 5 5" xfId="8792"/>
    <cellStyle name="Normal 9 5 2 5 5 2" xfId="8793"/>
    <cellStyle name="Normal 9 5 2 5 5 3" xfId="8794"/>
    <cellStyle name="Normal 9 5 2 5 5 4" xfId="12418"/>
    <cellStyle name="Normal 9 5 2 5 5 4 2" xfId="19396"/>
    <cellStyle name="Normal 9 5 2 5 6" xfId="8795"/>
    <cellStyle name="Normal 9 5 2 5 7" xfId="8796"/>
    <cellStyle name="Normal 9 5 2 5 8" xfId="9992"/>
    <cellStyle name="Normal 9 5 2 5 8 2" xfId="16977"/>
    <cellStyle name="Normal 9 5 2 5 9" xfId="20546"/>
    <cellStyle name="Normal 9 5 2 6" xfId="8797"/>
    <cellStyle name="Normal 9 5 2 6 2" xfId="8798"/>
    <cellStyle name="Normal 9 5 2 6 2 2" xfId="8799"/>
    <cellStyle name="Normal 9 5 2 6 2 3" xfId="8800"/>
    <cellStyle name="Normal 9 5 2 6 2 4" xfId="11422"/>
    <cellStyle name="Normal 9 5 2 6 2 4 2" xfId="18400"/>
    <cellStyle name="Normal 9 5 2 6 3" xfId="8801"/>
    <cellStyle name="Normal 9 5 2 6 3 2" xfId="8802"/>
    <cellStyle name="Normal 9 5 2 6 3 3" xfId="8803"/>
    <cellStyle name="Normal 9 5 2 6 3 4" xfId="12052"/>
    <cellStyle name="Normal 9 5 2 6 3 4 2" xfId="19030"/>
    <cellStyle name="Normal 9 5 2 6 4" xfId="8804"/>
    <cellStyle name="Normal 9 5 2 6 4 2" xfId="8805"/>
    <cellStyle name="Normal 9 5 2 6 4 3" xfId="8806"/>
    <cellStyle name="Normal 9 5 2 6 4 4" xfId="12682"/>
    <cellStyle name="Normal 9 5 2 6 4 4 2" xfId="19660"/>
    <cellStyle name="Normal 9 5 2 6 5" xfId="8807"/>
    <cellStyle name="Normal 9 5 2 6 6" xfId="8808"/>
    <cellStyle name="Normal 9 5 2 6 7" xfId="10785"/>
    <cellStyle name="Normal 9 5 2 6 7 2" xfId="17770"/>
    <cellStyle name="Normal 9 5 2 6 8" xfId="20547"/>
    <cellStyle name="Normal 9 5 2 7" xfId="8809"/>
    <cellStyle name="Normal 9 5 2 7 2" xfId="8810"/>
    <cellStyle name="Normal 9 5 2 7 2 2" xfId="8811"/>
    <cellStyle name="Normal 9 5 2 7 2 3" xfId="8812"/>
    <cellStyle name="Normal 9 5 2 7 2 4" xfId="12786"/>
    <cellStyle name="Normal 9 5 2 7 2 4 2" xfId="19761"/>
    <cellStyle name="Normal 9 5 2 7 3" xfId="8813"/>
    <cellStyle name="Normal 9 5 2 7 4" xfId="8814"/>
    <cellStyle name="Normal 9 5 2 7 5" xfId="10256"/>
    <cellStyle name="Normal 9 5 2 7 5 2" xfId="17241"/>
    <cellStyle name="Normal 9 5 2 7 6" xfId="20548"/>
    <cellStyle name="Normal 9 5 2 8" xfId="8815"/>
    <cellStyle name="Normal 9 5 2 8 2" xfId="8816"/>
    <cellStyle name="Normal 9 5 2 8 3" xfId="8817"/>
    <cellStyle name="Normal 9 5 2 8 4" xfId="10893"/>
    <cellStyle name="Normal 9 5 2 8 4 2" xfId="17871"/>
    <cellStyle name="Normal 9 5 2 9" xfId="8818"/>
    <cellStyle name="Normal 9 5 2 9 2" xfId="8819"/>
    <cellStyle name="Normal 9 5 2 9 3" xfId="8820"/>
    <cellStyle name="Normal 9 5 2 9 4" xfId="11523"/>
    <cellStyle name="Normal 9 5 2 9 4 2" xfId="18501"/>
    <cellStyle name="Normal 9 5 3" xfId="8821"/>
    <cellStyle name="Normal 9 5 3 10" xfId="8822"/>
    <cellStyle name="Normal 9 5 3 11" xfId="8823"/>
    <cellStyle name="Normal 9 5 3 12" xfId="9741"/>
    <cellStyle name="Normal 9 5 3 12 2" xfId="16728"/>
    <cellStyle name="Normal 9 5 3 13" xfId="20549"/>
    <cellStyle name="Normal 9 5 3 2" xfId="8824"/>
    <cellStyle name="Normal 9 5 3 2 10" xfId="9808"/>
    <cellStyle name="Normal 9 5 3 2 10 2" xfId="16794"/>
    <cellStyle name="Normal 9 5 3 2 11" xfId="20550"/>
    <cellStyle name="Normal 9 5 3 2 2" xfId="8825"/>
    <cellStyle name="Normal 9 5 3 2 2 10" xfId="20551"/>
    <cellStyle name="Normal 9 5 3 2 2 2" xfId="8826"/>
    <cellStyle name="Normal 9 5 3 2 2 2 2" xfId="8827"/>
    <cellStyle name="Normal 9 5 3 2 2 2 2 2" xfId="8828"/>
    <cellStyle name="Normal 9 5 3 2 2 2 2 3" xfId="8829"/>
    <cellStyle name="Normal 9 5 3 2 2 2 2 4" xfId="10735"/>
    <cellStyle name="Normal 9 5 3 2 2 2 2 4 2" xfId="17720"/>
    <cellStyle name="Normal 9 5 3 2 2 2 3" xfId="8830"/>
    <cellStyle name="Normal 9 5 3 2 2 2 3 2" xfId="8831"/>
    <cellStyle name="Normal 9 5 3 2 2 2 3 3" xfId="8832"/>
    <cellStyle name="Normal 9 5 3 2 2 2 3 4" xfId="11372"/>
    <cellStyle name="Normal 9 5 3 2 2 2 3 4 2" xfId="18350"/>
    <cellStyle name="Normal 9 5 3 2 2 2 4" xfId="8833"/>
    <cellStyle name="Normal 9 5 3 2 2 2 4 2" xfId="8834"/>
    <cellStyle name="Normal 9 5 3 2 2 2 4 3" xfId="8835"/>
    <cellStyle name="Normal 9 5 3 2 2 2 4 4" xfId="12002"/>
    <cellStyle name="Normal 9 5 3 2 2 2 4 4 2" xfId="18980"/>
    <cellStyle name="Normal 9 5 3 2 2 2 5" xfId="8836"/>
    <cellStyle name="Normal 9 5 3 2 2 2 5 2" xfId="8837"/>
    <cellStyle name="Normal 9 5 3 2 2 2 5 3" xfId="8838"/>
    <cellStyle name="Normal 9 5 3 2 2 2 5 4" xfId="12632"/>
    <cellStyle name="Normal 9 5 3 2 2 2 5 4 2" xfId="19610"/>
    <cellStyle name="Normal 9 5 3 2 2 2 6" xfId="8839"/>
    <cellStyle name="Normal 9 5 3 2 2 2 7" xfId="8840"/>
    <cellStyle name="Normal 9 5 3 2 2 2 8" xfId="10206"/>
    <cellStyle name="Normal 9 5 3 2 2 2 8 2" xfId="17191"/>
    <cellStyle name="Normal 9 5 3 2 2 2 9" xfId="20552"/>
    <cellStyle name="Normal 9 5 3 2 2 3" xfId="8841"/>
    <cellStyle name="Normal 9 5 3 2 2 3 2" xfId="8842"/>
    <cellStyle name="Normal 9 5 3 2 2 3 3" xfId="8843"/>
    <cellStyle name="Normal 9 5 3 2 2 3 4" xfId="10470"/>
    <cellStyle name="Normal 9 5 3 2 2 3 4 2" xfId="17455"/>
    <cellStyle name="Normal 9 5 3 2 2 4" xfId="8844"/>
    <cellStyle name="Normal 9 5 3 2 2 4 2" xfId="8845"/>
    <cellStyle name="Normal 9 5 3 2 2 4 3" xfId="8846"/>
    <cellStyle name="Normal 9 5 3 2 2 4 4" xfId="11107"/>
    <cellStyle name="Normal 9 5 3 2 2 4 4 2" xfId="18085"/>
    <cellStyle name="Normal 9 5 3 2 2 5" xfId="8847"/>
    <cellStyle name="Normal 9 5 3 2 2 5 2" xfId="8848"/>
    <cellStyle name="Normal 9 5 3 2 2 5 3" xfId="8849"/>
    <cellStyle name="Normal 9 5 3 2 2 5 4" xfId="11737"/>
    <cellStyle name="Normal 9 5 3 2 2 5 4 2" xfId="18715"/>
    <cellStyle name="Normal 9 5 3 2 2 6" xfId="8850"/>
    <cellStyle name="Normal 9 5 3 2 2 6 2" xfId="8851"/>
    <cellStyle name="Normal 9 5 3 2 2 6 3" xfId="8852"/>
    <cellStyle name="Normal 9 5 3 2 2 6 4" xfId="12367"/>
    <cellStyle name="Normal 9 5 3 2 2 6 4 2" xfId="19345"/>
    <cellStyle name="Normal 9 5 3 2 2 7" xfId="8853"/>
    <cellStyle name="Normal 9 5 3 2 2 8" xfId="8854"/>
    <cellStyle name="Normal 9 5 3 2 2 9" xfId="9940"/>
    <cellStyle name="Normal 9 5 3 2 2 9 2" xfId="16926"/>
    <cellStyle name="Normal 9 5 3 2 3" xfId="8855"/>
    <cellStyle name="Normal 9 5 3 2 3 2" xfId="8856"/>
    <cellStyle name="Normal 9 5 3 2 3 2 2" xfId="8857"/>
    <cellStyle name="Normal 9 5 3 2 3 2 3" xfId="8858"/>
    <cellStyle name="Normal 9 5 3 2 3 2 4" xfId="10603"/>
    <cellStyle name="Normal 9 5 3 2 3 2 4 2" xfId="17588"/>
    <cellStyle name="Normal 9 5 3 2 3 3" xfId="8859"/>
    <cellStyle name="Normal 9 5 3 2 3 3 2" xfId="8860"/>
    <cellStyle name="Normal 9 5 3 2 3 3 3" xfId="8861"/>
    <cellStyle name="Normal 9 5 3 2 3 3 4" xfId="11240"/>
    <cellStyle name="Normal 9 5 3 2 3 3 4 2" xfId="18218"/>
    <cellStyle name="Normal 9 5 3 2 3 4" xfId="8862"/>
    <cellStyle name="Normal 9 5 3 2 3 4 2" xfId="8863"/>
    <cellStyle name="Normal 9 5 3 2 3 4 3" xfId="8864"/>
    <cellStyle name="Normal 9 5 3 2 3 4 4" xfId="11870"/>
    <cellStyle name="Normal 9 5 3 2 3 4 4 2" xfId="18848"/>
    <cellStyle name="Normal 9 5 3 2 3 5" xfId="8865"/>
    <cellStyle name="Normal 9 5 3 2 3 5 2" xfId="8866"/>
    <cellStyle name="Normal 9 5 3 2 3 5 3" xfId="8867"/>
    <cellStyle name="Normal 9 5 3 2 3 5 4" xfId="12500"/>
    <cellStyle name="Normal 9 5 3 2 3 5 4 2" xfId="19478"/>
    <cellStyle name="Normal 9 5 3 2 3 6" xfId="8868"/>
    <cellStyle name="Normal 9 5 3 2 3 7" xfId="8869"/>
    <cellStyle name="Normal 9 5 3 2 3 8" xfId="10074"/>
    <cellStyle name="Normal 9 5 3 2 3 8 2" xfId="17059"/>
    <cellStyle name="Normal 9 5 3 2 3 9" xfId="20553"/>
    <cellStyle name="Normal 9 5 3 2 4" xfId="8870"/>
    <cellStyle name="Normal 9 5 3 2 4 2" xfId="8871"/>
    <cellStyle name="Normal 9 5 3 2 4 3" xfId="8872"/>
    <cellStyle name="Normal 9 5 3 2 4 4" xfId="10338"/>
    <cellStyle name="Normal 9 5 3 2 4 4 2" xfId="17323"/>
    <cellStyle name="Normal 9 5 3 2 5" xfId="8873"/>
    <cellStyle name="Normal 9 5 3 2 5 2" xfId="8874"/>
    <cellStyle name="Normal 9 5 3 2 5 3" xfId="8875"/>
    <cellStyle name="Normal 9 5 3 2 5 4" xfId="10975"/>
    <cellStyle name="Normal 9 5 3 2 5 4 2" xfId="17953"/>
    <cellStyle name="Normal 9 5 3 2 6" xfId="8876"/>
    <cellStyle name="Normal 9 5 3 2 6 2" xfId="8877"/>
    <cellStyle name="Normal 9 5 3 2 6 3" xfId="8878"/>
    <cellStyle name="Normal 9 5 3 2 6 4" xfId="11605"/>
    <cellStyle name="Normal 9 5 3 2 6 4 2" xfId="18583"/>
    <cellStyle name="Normal 9 5 3 2 7" xfId="8879"/>
    <cellStyle name="Normal 9 5 3 2 7 2" xfId="8880"/>
    <cellStyle name="Normal 9 5 3 2 7 3" xfId="8881"/>
    <cellStyle name="Normal 9 5 3 2 7 4" xfId="12235"/>
    <cellStyle name="Normal 9 5 3 2 7 4 2" xfId="19213"/>
    <cellStyle name="Normal 9 5 3 2 8" xfId="8882"/>
    <cellStyle name="Normal 9 5 3 2 9" xfId="8883"/>
    <cellStyle name="Normal 9 5 3 3" xfId="8884"/>
    <cellStyle name="Normal 9 5 3 3 10" xfId="20554"/>
    <cellStyle name="Normal 9 5 3 3 2" xfId="8885"/>
    <cellStyle name="Normal 9 5 3 3 2 2" xfId="8886"/>
    <cellStyle name="Normal 9 5 3 3 2 2 2" xfId="8887"/>
    <cellStyle name="Normal 9 5 3 3 2 2 3" xfId="8888"/>
    <cellStyle name="Normal 9 5 3 3 2 2 4" xfId="10669"/>
    <cellStyle name="Normal 9 5 3 3 2 2 4 2" xfId="17654"/>
    <cellStyle name="Normal 9 5 3 3 2 3" xfId="8889"/>
    <cellStyle name="Normal 9 5 3 3 2 3 2" xfId="8890"/>
    <cellStyle name="Normal 9 5 3 3 2 3 3" xfId="8891"/>
    <cellStyle name="Normal 9 5 3 3 2 3 4" xfId="11306"/>
    <cellStyle name="Normal 9 5 3 3 2 3 4 2" xfId="18284"/>
    <cellStyle name="Normal 9 5 3 3 2 4" xfId="8892"/>
    <cellStyle name="Normal 9 5 3 3 2 4 2" xfId="8893"/>
    <cellStyle name="Normal 9 5 3 3 2 4 3" xfId="8894"/>
    <cellStyle name="Normal 9 5 3 3 2 4 4" xfId="11936"/>
    <cellStyle name="Normal 9 5 3 3 2 4 4 2" xfId="18914"/>
    <cellStyle name="Normal 9 5 3 3 2 5" xfId="8895"/>
    <cellStyle name="Normal 9 5 3 3 2 5 2" xfId="8896"/>
    <cellStyle name="Normal 9 5 3 3 2 5 3" xfId="8897"/>
    <cellStyle name="Normal 9 5 3 3 2 5 4" xfId="12566"/>
    <cellStyle name="Normal 9 5 3 3 2 5 4 2" xfId="19544"/>
    <cellStyle name="Normal 9 5 3 3 2 6" xfId="8898"/>
    <cellStyle name="Normal 9 5 3 3 2 7" xfId="8899"/>
    <cellStyle name="Normal 9 5 3 3 2 8" xfId="10140"/>
    <cellStyle name="Normal 9 5 3 3 2 8 2" xfId="17125"/>
    <cellStyle name="Normal 9 5 3 3 2 9" xfId="20555"/>
    <cellStyle name="Normal 9 5 3 3 3" xfId="8900"/>
    <cellStyle name="Normal 9 5 3 3 3 2" xfId="8901"/>
    <cellStyle name="Normal 9 5 3 3 3 3" xfId="8902"/>
    <cellStyle name="Normal 9 5 3 3 3 4" xfId="10404"/>
    <cellStyle name="Normal 9 5 3 3 3 4 2" xfId="17389"/>
    <cellStyle name="Normal 9 5 3 3 4" xfId="8903"/>
    <cellStyle name="Normal 9 5 3 3 4 2" xfId="8904"/>
    <cellStyle name="Normal 9 5 3 3 4 3" xfId="8905"/>
    <cellStyle name="Normal 9 5 3 3 4 4" xfId="11041"/>
    <cellStyle name="Normal 9 5 3 3 4 4 2" xfId="18019"/>
    <cellStyle name="Normal 9 5 3 3 5" xfId="8906"/>
    <cellStyle name="Normal 9 5 3 3 5 2" xfId="8907"/>
    <cellStyle name="Normal 9 5 3 3 5 3" xfId="8908"/>
    <cellStyle name="Normal 9 5 3 3 5 4" xfId="11671"/>
    <cellStyle name="Normal 9 5 3 3 5 4 2" xfId="18649"/>
    <cellStyle name="Normal 9 5 3 3 6" xfId="8909"/>
    <cellStyle name="Normal 9 5 3 3 6 2" xfId="8910"/>
    <cellStyle name="Normal 9 5 3 3 6 3" xfId="8911"/>
    <cellStyle name="Normal 9 5 3 3 6 4" xfId="12301"/>
    <cellStyle name="Normal 9 5 3 3 6 4 2" xfId="19279"/>
    <cellStyle name="Normal 9 5 3 3 7" xfId="8912"/>
    <cellStyle name="Normal 9 5 3 3 8" xfId="8913"/>
    <cellStyle name="Normal 9 5 3 3 9" xfId="9874"/>
    <cellStyle name="Normal 9 5 3 3 9 2" xfId="16860"/>
    <cellStyle name="Normal 9 5 3 4" xfId="8914"/>
    <cellStyle name="Normal 9 5 3 4 2" xfId="8915"/>
    <cellStyle name="Normal 9 5 3 4 2 2" xfId="8916"/>
    <cellStyle name="Normal 9 5 3 4 2 3" xfId="8917"/>
    <cellStyle name="Normal 9 5 3 4 2 4" xfId="10537"/>
    <cellStyle name="Normal 9 5 3 4 2 4 2" xfId="17522"/>
    <cellStyle name="Normal 9 5 3 4 3" xfId="8918"/>
    <cellStyle name="Normal 9 5 3 4 3 2" xfId="8919"/>
    <cellStyle name="Normal 9 5 3 4 3 3" xfId="8920"/>
    <cellStyle name="Normal 9 5 3 4 3 4" xfId="11174"/>
    <cellStyle name="Normal 9 5 3 4 3 4 2" xfId="18152"/>
    <cellStyle name="Normal 9 5 3 4 4" xfId="8921"/>
    <cellStyle name="Normal 9 5 3 4 4 2" xfId="8922"/>
    <cellStyle name="Normal 9 5 3 4 4 3" xfId="8923"/>
    <cellStyle name="Normal 9 5 3 4 4 4" xfId="11804"/>
    <cellStyle name="Normal 9 5 3 4 4 4 2" xfId="18782"/>
    <cellStyle name="Normal 9 5 3 4 5" xfId="8924"/>
    <cellStyle name="Normal 9 5 3 4 5 2" xfId="8925"/>
    <cellStyle name="Normal 9 5 3 4 5 3" xfId="8926"/>
    <cellStyle name="Normal 9 5 3 4 5 4" xfId="12434"/>
    <cellStyle name="Normal 9 5 3 4 5 4 2" xfId="19412"/>
    <cellStyle name="Normal 9 5 3 4 6" xfId="8927"/>
    <cellStyle name="Normal 9 5 3 4 7" xfId="8928"/>
    <cellStyle name="Normal 9 5 3 4 8" xfId="10008"/>
    <cellStyle name="Normal 9 5 3 4 8 2" xfId="16993"/>
    <cellStyle name="Normal 9 5 3 4 9" xfId="20556"/>
    <cellStyle name="Normal 9 5 3 5" xfId="8929"/>
    <cellStyle name="Normal 9 5 3 5 2" xfId="8930"/>
    <cellStyle name="Normal 9 5 3 5 2 2" xfId="8931"/>
    <cellStyle name="Normal 9 5 3 5 2 3" xfId="8932"/>
    <cellStyle name="Normal 9 5 3 5 2 4" xfId="11492"/>
    <cellStyle name="Normal 9 5 3 5 2 4 2" xfId="18470"/>
    <cellStyle name="Normal 9 5 3 5 3" xfId="8933"/>
    <cellStyle name="Normal 9 5 3 5 3 2" xfId="8934"/>
    <cellStyle name="Normal 9 5 3 5 3 3" xfId="8935"/>
    <cellStyle name="Normal 9 5 3 5 3 4" xfId="12122"/>
    <cellStyle name="Normal 9 5 3 5 3 4 2" xfId="19100"/>
    <cellStyle name="Normal 9 5 3 5 4" xfId="8936"/>
    <cellStyle name="Normal 9 5 3 5 4 2" xfId="8937"/>
    <cellStyle name="Normal 9 5 3 5 4 3" xfId="8938"/>
    <cellStyle name="Normal 9 5 3 5 4 4" xfId="12755"/>
    <cellStyle name="Normal 9 5 3 5 4 4 2" xfId="19730"/>
    <cellStyle name="Normal 9 5 3 5 5" xfId="8939"/>
    <cellStyle name="Normal 9 5 3 5 6" xfId="8940"/>
    <cellStyle name="Normal 9 5 3 5 7" xfId="10858"/>
    <cellStyle name="Normal 9 5 3 5 7 2" xfId="17840"/>
    <cellStyle name="Normal 9 5 3 5 8" xfId="20557"/>
    <cellStyle name="Normal 9 5 3 6" xfId="8941"/>
    <cellStyle name="Normal 9 5 3 6 2" xfId="8942"/>
    <cellStyle name="Normal 9 5 3 6 2 2" xfId="8943"/>
    <cellStyle name="Normal 9 5 3 6 2 3" xfId="8944"/>
    <cellStyle name="Normal 9 5 3 6 2 4" xfId="12856"/>
    <cellStyle name="Normal 9 5 3 6 2 4 2" xfId="19831"/>
    <cellStyle name="Normal 9 5 3 6 3" xfId="8945"/>
    <cellStyle name="Normal 9 5 3 6 4" xfId="8946"/>
    <cellStyle name="Normal 9 5 3 6 5" xfId="10272"/>
    <cellStyle name="Normal 9 5 3 6 5 2" xfId="17257"/>
    <cellStyle name="Normal 9 5 3 6 6" xfId="20558"/>
    <cellStyle name="Normal 9 5 3 7" xfId="8947"/>
    <cellStyle name="Normal 9 5 3 7 2" xfId="8948"/>
    <cellStyle name="Normal 9 5 3 7 3" xfId="8949"/>
    <cellStyle name="Normal 9 5 3 7 4" xfId="10909"/>
    <cellStyle name="Normal 9 5 3 7 4 2" xfId="17887"/>
    <cellStyle name="Normal 9 5 3 8" xfId="8950"/>
    <cellStyle name="Normal 9 5 3 8 2" xfId="8951"/>
    <cellStyle name="Normal 9 5 3 8 3" xfId="8952"/>
    <cellStyle name="Normal 9 5 3 8 4" xfId="11539"/>
    <cellStyle name="Normal 9 5 3 8 4 2" xfId="18517"/>
    <cellStyle name="Normal 9 5 3 9" xfId="8953"/>
    <cellStyle name="Normal 9 5 3 9 2" xfId="8954"/>
    <cellStyle name="Normal 9 5 3 9 3" xfId="8955"/>
    <cellStyle name="Normal 9 5 3 9 4" xfId="12169"/>
    <cellStyle name="Normal 9 5 3 9 4 2" xfId="19147"/>
    <cellStyle name="Normal 9 5 4" xfId="8956"/>
    <cellStyle name="Normal 9 5 4 10" xfId="8957"/>
    <cellStyle name="Normal 9 5 4 11" xfId="9775"/>
    <cellStyle name="Normal 9 5 4 11 2" xfId="16761"/>
    <cellStyle name="Normal 9 5 4 12" xfId="20559"/>
    <cellStyle name="Normal 9 5 4 2" xfId="8958"/>
    <cellStyle name="Normal 9 5 4 2 10" xfId="20560"/>
    <cellStyle name="Normal 9 5 4 2 2" xfId="8959"/>
    <cellStyle name="Normal 9 5 4 2 2 2" xfId="8960"/>
    <cellStyle name="Normal 9 5 4 2 2 2 2" xfId="8961"/>
    <cellStyle name="Normal 9 5 4 2 2 2 3" xfId="8962"/>
    <cellStyle name="Normal 9 5 4 2 2 2 4" xfId="10702"/>
    <cellStyle name="Normal 9 5 4 2 2 2 4 2" xfId="17687"/>
    <cellStyle name="Normal 9 5 4 2 2 3" xfId="8963"/>
    <cellStyle name="Normal 9 5 4 2 2 3 2" xfId="8964"/>
    <cellStyle name="Normal 9 5 4 2 2 3 3" xfId="8965"/>
    <cellStyle name="Normal 9 5 4 2 2 3 4" xfId="11339"/>
    <cellStyle name="Normal 9 5 4 2 2 3 4 2" xfId="18317"/>
    <cellStyle name="Normal 9 5 4 2 2 4" xfId="8966"/>
    <cellStyle name="Normal 9 5 4 2 2 4 2" xfId="8967"/>
    <cellStyle name="Normal 9 5 4 2 2 4 3" xfId="8968"/>
    <cellStyle name="Normal 9 5 4 2 2 4 4" xfId="11969"/>
    <cellStyle name="Normal 9 5 4 2 2 4 4 2" xfId="18947"/>
    <cellStyle name="Normal 9 5 4 2 2 5" xfId="8969"/>
    <cellStyle name="Normal 9 5 4 2 2 5 2" xfId="8970"/>
    <cellStyle name="Normal 9 5 4 2 2 5 3" xfId="8971"/>
    <cellStyle name="Normal 9 5 4 2 2 5 4" xfId="12599"/>
    <cellStyle name="Normal 9 5 4 2 2 5 4 2" xfId="19577"/>
    <cellStyle name="Normal 9 5 4 2 2 6" xfId="8972"/>
    <cellStyle name="Normal 9 5 4 2 2 7" xfId="8973"/>
    <cellStyle name="Normal 9 5 4 2 2 8" xfId="10173"/>
    <cellStyle name="Normal 9 5 4 2 2 8 2" xfId="17158"/>
    <cellStyle name="Normal 9 5 4 2 2 9" xfId="20561"/>
    <cellStyle name="Normal 9 5 4 2 3" xfId="8974"/>
    <cellStyle name="Normal 9 5 4 2 3 2" xfId="8975"/>
    <cellStyle name="Normal 9 5 4 2 3 3" xfId="8976"/>
    <cellStyle name="Normal 9 5 4 2 3 4" xfId="10437"/>
    <cellStyle name="Normal 9 5 4 2 3 4 2" xfId="17422"/>
    <cellStyle name="Normal 9 5 4 2 4" xfId="8977"/>
    <cellStyle name="Normal 9 5 4 2 4 2" xfId="8978"/>
    <cellStyle name="Normal 9 5 4 2 4 3" xfId="8979"/>
    <cellStyle name="Normal 9 5 4 2 4 4" xfId="11074"/>
    <cellStyle name="Normal 9 5 4 2 4 4 2" xfId="18052"/>
    <cellStyle name="Normal 9 5 4 2 5" xfId="8980"/>
    <cellStyle name="Normal 9 5 4 2 5 2" xfId="8981"/>
    <cellStyle name="Normal 9 5 4 2 5 3" xfId="8982"/>
    <cellStyle name="Normal 9 5 4 2 5 4" xfId="11704"/>
    <cellStyle name="Normal 9 5 4 2 5 4 2" xfId="18682"/>
    <cellStyle name="Normal 9 5 4 2 6" xfId="8983"/>
    <cellStyle name="Normal 9 5 4 2 6 2" xfId="8984"/>
    <cellStyle name="Normal 9 5 4 2 6 3" xfId="8985"/>
    <cellStyle name="Normal 9 5 4 2 6 4" xfId="12334"/>
    <cellStyle name="Normal 9 5 4 2 6 4 2" xfId="19312"/>
    <cellStyle name="Normal 9 5 4 2 7" xfId="8986"/>
    <cellStyle name="Normal 9 5 4 2 8" xfId="8987"/>
    <cellStyle name="Normal 9 5 4 2 9" xfId="9907"/>
    <cellStyle name="Normal 9 5 4 2 9 2" xfId="16893"/>
    <cellStyle name="Normal 9 5 4 3" xfId="8988"/>
    <cellStyle name="Normal 9 5 4 3 2" xfId="8989"/>
    <cellStyle name="Normal 9 5 4 3 2 2" xfId="8990"/>
    <cellStyle name="Normal 9 5 4 3 2 3" xfId="8991"/>
    <cellStyle name="Normal 9 5 4 3 2 4" xfId="10570"/>
    <cellStyle name="Normal 9 5 4 3 2 4 2" xfId="17555"/>
    <cellStyle name="Normal 9 5 4 3 3" xfId="8992"/>
    <cellStyle name="Normal 9 5 4 3 3 2" xfId="8993"/>
    <cellStyle name="Normal 9 5 4 3 3 3" xfId="8994"/>
    <cellStyle name="Normal 9 5 4 3 3 4" xfId="11207"/>
    <cellStyle name="Normal 9 5 4 3 3 4 2" xfId="18185"/>
    <cellStyle name="Normal 9 5 4 3 4" xfId="8995"/>
    <cellStyle name="Normal 9 5 4 3 4 2" xfId="8996"/>
    <cellStyle name="Normal 9 5 4 3 4 3" xfId="8997"/>
    <cellStyle name="Normal 9 5 4 3 4 4" xfId="11837"/>
    <cellStyle name="Normal 9 5 4 3 4 4 2" xfId="18815"/>
    <cellStyle name="Normal 9 5 4 3 5" xfId="8998"/>
    <cellStyle name="Normal 9 5 4 3 5 2" xfId="8999"/>
    <cellStyle name="Normal 9 5 4 3 5 3" xfId="9000"/>
    <cellStyle name="Normal 9 5 4 3 5 4" xfId="12467"/>
    <cellStyle name="Normal 9 5 4 3 5 4 2" xfId="19445"/>
    <cellStyle name="Normal 9 5 4 3 6" xfId="9001"/>
    <cellStyle name="Normal 9 5 4 3 7" xfId="9002"/>
    <cellStyle name="Normal 9 5 4 3 8" xfId="10041"/>
    <cellStyle name="Normal 9 5 4 3 8 2" xfId="17026"/>
    <cellStyle name="Normal 9 5 4 3 9" xfId="20562"/>
    <cellStyle name="Normal 9 5 4 4" xfId="9003"/>
    <cellStyle name="Normal 9 5 4 4 2" xfId="9004"/>
    <cellStyle name="Normal 9 5 4 4 2 2" xfId="9005"/>
    <cellStyle name="Normal 9 5 4 4 2 3" xfId="9006"/>
    <cellStyle name="Normal 9 5 4 4 2 4" xfId="11493"/>
    <cellStyle name="Normal 9 5 4 4 2 4 2" xfId="18471"/>
    <cellStyle name="Normal 9 5 4 4 3" xfId="9007"/>
    <cellStyle name="Normal 9 5 4 4 3 2" xfId="9008"/>
    <cellStyle name="Normal 9 5 4 4 3 3" xfId="9009"/>
    <cellStyle name="Normal 9 5 4 4 3 4" xfId="12123"/>
    <cellStyle name="Normal 9 5 4 4 3 4 2" xfId="19101"/>
    <cellStyle name="Normal 9 5 4 4 4" xfId="9010"/>
    <cellStyle name="Normal 9 5 4 4 4 2" xfId="9011"/>
    <cellStyle name="Normal 9 5 4 4 4 3" xfId="9012"/>
    <cellStyle name="Normal 9 5 4 4 4 4" xfId="12756"/>
    <cellStyle name="Normal 9 5 4 4 4 4 2" xfId="19731"/>
    <cellStyle name="Normal 9 5 4 4 5" xfId="9013"/>
    <cellStyle name="Normal 9 5 4 4 6" xfId="9014"/>
    <cellStyle name="Normal 9 5 4 4 7" xfId="10859"/>
    <cellStyle name="Normal 9 5 4 4 7 2" xfId="17841"/>
    <cellStyle name="Normal 9 5 4 4 8" xfId="20563"/>
    <cellStyle name="Normal 9 5 4 5" xfId="9015"/>
    <cellStyle name="Normal 9 5 4 5 2" xfId="9016"/>
    <cellStyle name="Normal 9 5 4 5 2 2" xfId="9017"/>
    <cellStyle name="Normal 9 5 4 5 2 3" xfId="9018"/>
    <cellStyle name="Normal 9 5 4 5 2 4" xfId="12857"/>
    <cellStyle name="Normal 9 5 4 5 2 4 2" xfId="19832"/>
    <cellStyle name="Normal 9 5 4 5 3" xfId="9019"/>
    <cellStyle name="Normal 9 5 4 5 4" xfId="9020"/>
    <cellStyle name="Normal 9 5 4 5 5" xfId="10305"/>
    <cellStyle name="Normal 9 5 4 5 5 2" xfId="17290"/>
    <cellStyle name="Normal 9 5 4 5 6" xfId="20564"/>
    <cellStyle name="Normal 9 5 4 6" xfId="9021"/>
    <cellStyle name="Normal 9 5 4 6 2" xfId="9022"/>
    <cellStyle name="Normal 9 5 4 6 3" xfId="9023"/>
    <cellStyle name="Normal 9 5 4 6 4" xfId="10942"/>
    <cellStyle name="Normal 9 5 4 6 4 2" xfId="17920"/>
    <cellStyle name="Normal 9 5 4 7" xfId="9024"/>
    <cellStyle name="Normal 9 5 4 7 2" xfId="9025"/>
    <cellStyle name="Normal 9 5 4 7 3" xfId="9026"/>
    <cellStyle name="Normal 9 5 4 7 4" xfId="11572"/>
    <cellStyle name="Normal 9 5 4 7 4 2" xfId="18550"/>
    <cellStyle name="Normal 9 5 4 8" xfId="9027"/>
    <cellStyle name="Normal 9 5 4 8 2" xfId="9028"/>
    <cellStyle name="Normal 9 5 4 8 3" xfId="9029"/>
    <cellStyle name="Normal 9 5 4 8 4" xfId="12202"/>
    <cellStyle name="Normal 9 5 4 8 4 2" xfId="19180"/>
    <cellStyle name="Normal 9 5 4 9" xfId="9030"/>
    <cellStyle name="Normal 9 5 5" xfId="9031"/>
    <cellStyle name="Normal 9 5 5 10" xfId="20565"/>
    <cellStyle name="Normal 9 5 5 2" xfId="9032"/>
    <cellStyle name="Normal 9 5 5 2 2" xfId="9033"/>
    <cellStyle name="Normal 9 5 5 2 2 2" xfId="9034"/>
    <cellStyle name="Normal 9 5 5 2 2 3" xfId="9035"/>
    <cellStyle name="Normal 9 5 5 2 2 4" xfId="10636"/>
    <cellStyle name="Normal 9 5 5 2 2 4 2" xfId="17621"/>
    <cellStyle name="Normal 9 5 5 2 3" xfId="9036"/>
    <cellStyle name="Normal 9 5 5 2 3 2" xfId="9037"/>
    <cellStyle name="Normal 9 5 5 2 3 3" xfId="9038"/>
    <cellStyle name="Normal 9 5 5 2 3 4" xfId="11273"/>
    <cellStyle name="Normal 9 5 5 2 3 4 2" xfId="18251"/>
    <cellStyle name="Normal 9 5 5 2 4" xfId="9039"/>
    <cellStyle name="Normal 9 5 5 2 4 2" xfId="9040"/>
    <cellStyle name="Normal 9 5 5 2 4 3" xfId="9041"/>
    <cellStyle name="Normal 9 5 5 2 4 4" xfId="11903"/>
    <cellStyle name="Normal 9 5 5 2 4 4 2" xfId="18881"/>
    <cellStyle name="Normal 9 5 5 2 5" xfId="9042"/>
    <cellStyle name="Normal 9 5 5 2 5 2" xfId="9043"/>
    <cellStyle name="Normal 9 5 5 2 5 3" xfId="9044"/>
    <cellStyle name="Normal 9 5 5 2 5 4" xfId="12533"/>
    <cellStyle name="Normal 9 5 5 2 5 4 2" xfId="19511"/>
    <cellStyle name="Normal 9 5 5 2 6" xfId="9045"/>
    <cellStyle name="Normal 9 5 5 2 7" xfId="9046"/>
    <cellStyle name="Normal 9 5 5 2 8" xfId="10107"/>
    <cellStyle name="Normal 9 5 5 2 8 2" xfId="17092"/>
    <cellStyle name="Normal 9 5 5 2 9" xfId="20566"/>
    <cellStyle name="Normal 9 5 5 3" xfId="9047"/>
    <cellStyle name="Normal 9 5 5 3 2" xfId="9048"/>
    <cellStyle name="Normal 9 5 5 3 3" xfId="9049"/>
    <cellStyle name="Normal 9 5 5 3 4" xfId="10371"/>
    <cellStyle name="Normal 9 5 5 3 4 2" xfId="17356"/>
    <cellStyle name="Normal 9 5 5 4" xfId="9050"/>
    <cellStyle name="Normal 9 5 5 4 2" xfId="9051"/>
    <cellStyle name="Normal 9 5 5 4 3" xfId="9052"/>
    <cellStyle name="Normal 9 5 5 4 4" xfId="11008"/>
    <cellStyle name="Normal 9 5 5 4 4 2" xfId="17986"/>
    <cellStyle name="Normal 9 5 5 5" xfId="9053"/>
    <cellStyle name="Normal 9 5 5 5 2" xfId="9054"/>
    <cellStyle name="Normal 9 5 5 5 3" xfId="9055"/>
    <cellStyle name="Normal 9 5 5 5 4" xfId="11638"/>
    <cellStyle name="Normal 9 5 5 5 4 2" xfId="18616"/>
    <cellStyle name="Normal 9 5 5 6" xfId="9056"/>
    <cellStyle name="Normal 9 5 5 6 2" xfId="9057"/>
    <cellStyle name="Normal 9 5 5 6 3" xfId="9058"/>
    <cellStyle name="Normal 9 5 5 6 4" xfId="12268"/>
    <cellStyle name="Normal 9 5 5 6 4 2" xfId="19246"/>
    <cellStyle name="Normal 9 5 5 7" xfId="9059"/>
    <cellStyle name="Normal 9 5 5 8" xfId="9060"/>
    <cellStyle name="Normal 9 5 5 9" xfId="9841"/>
    <cellStyle name="Normal 9 5 5 9 2" xfId="16827"/>
    <cellStyle name="Normal 9 5 6" xfId="9061"/>
    <cellStyle name="Normal 9 5 6 2" xfId="9062"/>
    <cellStyle name="Normal 9 5 6 2 2" xfId="9063"/>
    <cellStyle name="Normal 9 5 6 2 3" xfId="9064"/>
    <cellStyle name="Normal 9 5 6 2 4" xfId="10504"/>
    <cellStyle name="Normal 9 5 6 2 4 2" xfId="17489"/>
    <cellStyle name="Normal 9 5 6 3" xfId="9065"/>
    <cellStyle name="Normal 9 5 6 3 2" xfId="9066"/>
    <cellStyle name="Normal 9 5 6 3 3" xfId="9067"/>
    <cellStyle name="Normal 9 5 6 3 4" xfId="11141"/>
    <cellStyle name="Normal 9 5 6 3 4 2" xfId="18119"/>
    <cellStyle name="Normal 9 5 6 4" xfId="9068"/>
    <cellStyle name="Normal 9 5 6 4 2" xfId="9069"/>
    <cellStyle name="Normal 9 5 6 4 3" xfId="9070"/>
    <cellStyle name="Normal 9 5 6 4 4" xfId="11771"/>
    <cellStyle name="Normal 9 5 6 4 4 2" xfId="18749"/>
    <cellStyle name="Normal 9 5 6 5" xfId="9071"/>
    <cellStyle name="Normal 9 5 6 5 2" xfId="9072"/>
    <cellStyle name="Normal 9 5 6 5 3" xfId="9073"/>
    <cellStyle name="Normal 9 5 6 5 4" xfId="12401"/>
    <cellStyle name="Normal 9 5 6 5 4 2" xfId="19379"/>
    <cellStyle name="Normal 9 5 6 6" xfId="9074"/>
    <cellStyle name="Normal 9 5 6 7" xfId="9075"/>
    <cellStyle name="Normal 9 5 6 8" xfId="9975"/>
    <cellStyle name="Normal 9 5 6 8 2" xfId="16960"/>
    <cellStyle name="Normal 9 5 6 9" xfId="20567"/>
    <cellStyle name="Normal 9 5 7" xfId="9076"/>
    <cellStyle name="Normal 9 5 7 2" xfId="9077"/>
    <cellStyle name="Normal 9 5 7 2 2" xfId="9078"/>
    <cellStyle name="Normal 9 5 7 2 3" xfId="9079"/>
    <cellStyle name="Normal 9 5 7 2 4" xfId="11405"/>
    <cellStyle name="Normal 9 5 7 2 4 2" xfId="18383"/>
    <cellStyle name="Normal 9 5 7 3" xfId="9080"/>
    <cellStyle name="Normal 9 5 7 3 2" xfId="9081"/>
    <cellStyle name="Normal 9 5 7 3 3" xfId="9082"/>
    <cellStyle name="Normal 9 5 7 3 4" xfId="12035"/>
    <cellStyle name="Normal 9 5 7 3 4 2" xfId="19013"/>
    <cellStyle name="Normal 9 5 7 4" xfId="9083"/>
    <cellStyle name="Normal 9 5 7 4 2" xfId="9084"/>
    <cellStyle name="Normal 9 5 7 4 3" xfId="9085"/>
    <cellStyle name="Normal 9 5 7 4 4" xfId="12665"/>
    <cellStyle name="Normal 9 5 7 4 4 2" xfId="19643"/>
    <cellStyle name="Normal 9 5 7 5" xfId="9086"/>
    <cellStyle name="Normal 9 5 7 6" xfId="9087"/>
    <cellStyle name="Normal 9 5 7 7" xfId="10768"/>
    <cellStyle name="Normal 9 5 7 7 2" xfId="17753"/>
    <cellStyle name="Normal 9 5 7 8" xfId="20568"/>
    <cellStyle name="Normal 9 5 8" xfId="9088"/>
    <cellStyle name="Normal 9 5 8 2" xfId="9089"/>
    <cellStyle name="Normal 9 5 8 2 2" xfId="9090"/>
    <cellStyle name="Normal 9 5 8 2 3" xfId="9091"/>
    <cellStyle name="Normal 9 5 8 2 4" xfId="12769"/>
    <cellStyle name="Normal 9 5 8 2 4 2" xfId="19744"/>
    <cellStyle name="Normal 9 5 8 3" xfId="9092"/>
    <cellStyle name="Normal 9 5 8 4" xfId="9093"/>
    <cellStyle name="Normal 9 5 8 5" xfId="10239"/>
    <cellStyle name="Normal 9 5 8 5 2" xfId="17224"/>
    <cellStyle name="Normal 9 5 8 6" xfId="20569"/>
    <cellStyle name="Normal 9 5 9" xfId="9094"/>
    <cellStyle name="Normal 9 5 9 2" xfId="9095"/>
    <cellStyle name="Normal 9 5 9 3" xfId="9096"/>
    <cellStyle name="Normal 9 5 9 4" xfId="10876"/>
    <cellStyle name="Normal 9 5 9 4 2" xfId="17854"/>
    <cellStyle name="Normal 9 6" xfId="9097"/>
    <cellStyle name="Normal 9 6 10" xfId="9098"/>
    <cellStyle name="Normal 9 6 10 2" xfId="9099"/>
    <cellStyle name="Normal 9 6 10 3" xfId="9100"/>
    <cellStyle name="Normal 9 6 10 4" xfId="12145"/>
    <cellStyle name="Normal 9 6 10 4 2" xfId="19123"/>
    <cellStyle name="Normal 9 6 11" xfId="9101"/>
    <cellStyle name="Normal 9 6 12" xfId="9102"/>
    <cellStyle name="Normal 9 6 13" xfId="9717"/>
    <cellStyle name="Normal 9 6 13 2" xfId="16704"/>
    <cellStyle name="Normal 9 6 14" xfId="20570"/>
    <cellStyle name="Normal 9 6 2" xfId="9103"/>
    <cellStyle name="Normal 9 6 2 10" xfId="9104"/>
    <cellStyle name="Normal 9 6 2 11" xfId="9105"/>
    <cellStyle name="Normal 9 6 2 12" xfId="9751"/>
    <cellStyle name="Normal 9 6 2 12 2" xfId="16737"/>
    <cellStyle name="Normal 9 6 2 13" xfId="20571"/>
    <cellStyle name="Normal 9 6 2 2" xfId="9106"/>
    <cellStyle name="Normal 9 6 2 2 10" xfId="9817"/>
    <cellStyle name="Normal 9 6 2 2 10 2" xfId="16803"/>
    <cellStyle name="Normal 9 6 2 2 11" xfId="20572"/>
    <cellStyle name="Normal 9 6 2 2 2" xfId="9107"/>
    <cellStyle name="Normal 9 6 2 2 2 10" xfId="20573"/>
    <cellStyle name="Normal 9 6 2 2 2 2" xfId="9108"/>
    <cellStyle name="Normal 9 6 2 2 2 2 2" xfId="9109"/>
    <cellStyle name="Normal 9 6 2 2 2 2 2 2" xfId="9110"/>
    <cellStyle name="Normal 9 6 2 2 2 2 2 3" xfId="9111"/>
    <cellStyle name="Normal 9 6 2 2 2 2 2 4" xfId="10744"/>
    <cellStyle name="Normal 9 6 2 2 2 2 2 4 2" xfId="17729"/>
    <cellStyle name="Normal 9 6 2 2 2 2 3" xfId="9112"/>
    <cellStyle name="Normal 9 6 2 2 2 2 3 2" xfId="9113"/>
    <cellStyle name="Normal 9 6 2 2 2 2 3 3" xfId="9114"/>
    <cellStyle name="Normal 9 6 2 2 2 2 3 4" xfId="11381"/>
    <cellStyle name="Normal 9 6 2 2 2 2 3 4 2" xfId="18359"/>
    <cellStyle name="Normal 9 6 2 2 2 2 4" xfId="9115"/>
    <cellStyle name="Normal 9 6 2 2 2 2 4 2" xfId="9116"/>
    <cellStyle name="Normal 9 6 2 2 2 2 4 3" xfId="9117"/>
    <cellStyle name="Normal 9 6 2 2 2 2 4 4" xfId="12011"/>
    <cellStyle name="Normal 9 6 2 2 2 2 4 4 2" xfId="18989"/>
    <cellStyle name="Normal 9 6 2 2 2 2 5" xfId="9118"/>
    <cellStyle name="Normal 9 6 2 2 2 2 5 2" xfId="9119"/>
    <cellStyle name="Normal 9 6 2 2 2 2 5 3" xfId="9120"/>
    <cellStyle name="Normal 9 6 2 2 2 2 5 4" xfId="12641"/>
    <cellStyle name="Normal 9 6 2 2 2 2 5 4 2" xfId="19619"/>
    <cellStyle name="Normal 9 6 2 2 2 2 6" xfId="9121"/>
    <cellStyle name="Normal 9 6 2 2 2 2 7" xfId="9122"/>
    <cellStyle name="Normal 9 6 2 2 2 2 8" xfId="10215"/>
    <cellStyle name="Normal 9 6 2 2 2 2 8 2" xfId="17200"/>
    <cellStyle name="Normal 9 6 2 2 2 2 9" xfId="20574"/>
    <cellStyle name="Normal 9 6 2 2 2 3" xfId="9123"/>
    <cellStyle name="Normal 9 6 2 2 2 3 2" xfId="9124"/>
    <cellStyle name="Normal 9 6 2 2 2 3 3" xfId="9125"/>
    <cellStyle name="Normal 9 6 2 2 2 3 4" xfId="10479"/>
    <cellStyle name="Normal 9 6 2 2 2 3 4 2" xfId="17464"/>
    <cellStyle name="Normal 9 6 2 2 2 4" xfId="9126"/>
    <cellStyle name="Normal 9 6 2 2 2 4 2" xfId="9127"/>
    <cellStyle name="Normal 9 6 2 2 2 4 3" xfId="9128"/>
    <cellStyle name="Normal 9 6 2 2 2 4 4" xfId="11116"/>
    <cellStyle name="Normal 9 6 2 2 2 4 4 2" xfId="18094"/>
    <cellStyle name="Normal 9 6 2 2 2 5" xfId="9129"/>
    <cellStyle name="Normal 9 6 2 2 2 5 2" xfId="9130"/>
    <cellStyle name="Normal 9 6 2 2 2 5 3" xfId="9131"/>
    <cellStyle name="Normal 9 6 2 2 2 5 4" xfId="11746"/>
    <cellStyle name="Normal 9 6 2 2 2 5 4 2" xfId="18724"/>
    <cellStyle name="Normal 9 6 2 2 2 6" xfId="9132"/>
    <cellStyle name="Normal 9 6 2 2 2 6 2" xfId="9133"/>
    <cellStyle name="Normal 9 6 2 2 2 6 3" xfId="9134"/>
    <cellStyle name="Normal 9 6 2 2 2 6 4" xfId="12376"/>
    <cellStyle name="Normal 9 6 2 2 2 6 4 2" xfId="19354"/>
    <cellStyle name="Normal 9 6 2 2 2 7" xfId="9135"/>
    <cellStyle name="Normal 9 6 2 2 2 8" xfId="9136"/>
    <cellStyle name="Normal 9 6 2 2 2 9" xfId="9949"/>
    <cellStyle name="Normal 9 6 2 2 2 9 2" xfId="16935"/>
    <cellStyle name="Normal 9 6 2 2 3" xfId="9137"/>
    <cellStyle name="Normal 9 6 2 2 3 2" xfId="9138"/>
    <cellStyle name="Normal 9 6 2 2 3 2 2" xfId="9139"/>
    <cellStyle name="Normal 9 6 2 2 3 2 3" xfId="9140"/>
    <cellStyle name="Normal 9 6 2 2 3 2 4" xfId="10612"/>
    <cellStyle name="Normal 9 6 2 2 3 2 4 2" xfId="17597"/>
    <cellStyle name="Normal 9 6 2 2 3 3" xfId="9141"/>
    <cellStyle name="Normal 9 6 2 2 3 3 2" xfId="9142"/>
    <cellStyle name="Normal 9 6 2 2 3 3 3" xfId="9143"/>
    <cellStyle name="Normal 9 6 2 2 3 3 4" xfId="11249"/>
    <cellStyle name="Normal 9 6 2 2 3 3 4 2" xfId="18227"/>
    <cellStyle name="Normal 9 6 2 2 3 4" xfId="9144"/>
    <cellStyle name="Normal 9 6 2 2 3 4 2" xfId="9145"/>
    <cellStyle name="Normal 9 6 2 2 3 4 3" xfId="9146"/>
    <cellStyle name="Normal 9 6 2 2 3 4 4" xfId="11879"/>
    <cellStyle name="Normal 9 6 2 2 3 4 4 2" xfId="18857"/>
    <cellStyle name="Normal 9 6 2 2 3 5" xfId="9147"/>
    <cellStyle name="Normal 9 6 2 2 3 5 2" xfId="9148"/>
    <cellStyle name="Normal 9 6 2 2 3 5 3" xfId="9149"/>
    <cellStyle name="Normal 9 6 2 2 3 5 4" xfId="12509"/>
    <cellStyle name="Normal 9 6 2 2 3 5 4 2" xfId="19487"/>
    <cellStyle name="Normal 9 6 2 2 3 6" xfId="9150"/>
    <cellStyle name="Normal 9 6 2 2 3 7" xfId="9151"/>
    <cellStyle name="Normal 9 6 2 2 3 8" xfId="10083"/>
    <cellStyle name="Normal 9 6 2 2 3 8 2" xfId="17068"/>
    <cellStyle name="Normal 9 6 2 2 3 9" xfId="20575"/>
    <cellStyle name="Normal 9 6 2 2 4" xfId="9152"/>
    <cellStyle name="Normal 9 6 2 2 4 2" xfId="9153"/>
    <cellStyle name="Normal 9 6 2 2 4 3" xfId="9154"/>
    <cellStyle name="Normal 9 6 2 2 4 4" xfId="10347"/>
    <cellStyle name="Normal 9 6 2 2 4 4 2" xfId="17332"/>
    <cellStyle name="Normal 9 6 2 2 5" xfId="9155"/>
    <cellStyle name="Normal 9 6 2 2 5 2" xfId="9156"/>
    <cellStyle name="Normal 9 6 2 2 5 3" xfId="9157"/>
    <cellStyle name="Normal 9 6 2 2 5 4" xfId="10984"/>
    <cellStyle name="Normal 9 6 2 2 5 4 2" xfId="17962"/>
    <cellStyle name="Normal 9 6 2 2 6" xfId="9158"/>
    <cellStyle name="Normal 9 6 2 2 6 2" xfId="9159"/>
    <cellStyle name="Normal 9 6 2 2 6 3" xfId="9160"/>
    <cellStyle name="Normal 9 6 2 2 6 4" xfId="11614"/>
    <cellStyle name="Normal 9 6 2 2 6 4 2" xfId="18592"/>
    <cellStyle name="Normal 9 6 2 2 7" xfId="9161"/>
    <cellStyle name="Normal 9 6 2 2 7 2" xfId="9162"/>
    <cellStyle name="Normal 9 6 2 2 7 3" xfId="9163"/>
    <cellStyle name="Normal 9 6 2 2 7 4" xfId="12244"/>
    <cellStyle name="Normal 9 6 2 2 7 4 2" xfId="19222"/>
    <cellStyle name="Normal 9 6 2 2 8" xfId="9164"/>
    <cellStyle name="Normal 9 6 2 2 9" xfId="9165"/>
    <cellStyle name="Normal 9 6 2 3" xfId="9166"/>
    <cellStyle name="Normal 9 6 2 3 10" xfId="20576"/>
    <cellStyle name="Normal 9 6 2 3 2" xfId="9167"/>
    <cellStyle name="Normal 9 6 2 3 2 2" xfId="9168"/>
    <cellStyle name="Normal 9 6 2 3 2 2 2" xfId="9169"/>
    <cellStyle name="Normal 9 6 2 3 2 2 3" xfId="9170"/>
    <cellStyle name="Normal 9 6 2 3 2 2 4" xfId="10678"/>
    <cellStyle name="Normal 9 6 2 3 2 2 4 2" xfId="17663"/>
    <cellStyle name="Normal 9 6 2 3 2 3" xfId="9171"/>
    <cellStyle name="Normal 9 6 2 3 2 3 2" xfId="9172"/>
    <cellStyle name="Normal 9 6 2 3 2 3 3" xfId="9173"/>
    <cellStyle name="Normal 9 6 2 3 2 3 4" xfId="11315"/>
    <cellStyle name="Normal 9 6 2 3 2 3 4 2" xfId="18293"/>
    <cellStyle name="Normal 9 6 2 3 2 4" xfId="9174"/>
    <cellStyle name="Normal 9 6 2 3 2 4 2" xfId="9175"/>
    <cellStyle name="Normal 9 6 2 3 2 4 3" xfId="9176"/>
    <cellStyle name="Normal 9 6 2 3 2 4 4" xfId="11945"/>
    <cellStyle name="Normal 9 6 2 3 2 4 4 2" xfId="18923"/>
    <cellStyle name="Normal 9 6 2 3 2 5" xfId="9177"/>
    <cellStyle name="Normal 9 6 2 3 2 5 2" xfId="9178"/>
    <cellStyle name="Normal 9 6 2 3 2 5 3" xfId="9179"/>
    <cellStyle name="Normal 9 6 2 3 2 5 4" xfId="12575"/>
    <cellStyle name="Normal 9 6 2 3 2 5 4 2" xfId="19553"/>
    <cellStyle name="Normal 9 6 2 3 2 6" xfId="9180"/>
    <cellStyle name="Normal 9 6 2 3 2 7" xfId="9181"/>
    <cellStyle name="Normal 9 6 2 3 2 8" xfId="10149"/>
    <cellStyle name="Normal 9 6 2 3 2 8 2" xfId="17134"/>
    <cellStyle name="Normal 9 6 2 3 2 9" xfId="20577"/>
    <cellStyle name="Normal 9 6 2 3 3" xfId="9182"/>
    <cellStyle name="Normal 9 6 2 3 3 2" xfId="9183"/>
    <cellStyle name="Normal 9 6 2 3 3 3" xfId="9184"/>
    <cellStyle name="Normal 9 6 2 3 3 4" xfId="10413"/>
    <cellStyle name="Normal 9 6 2 3 3 4 2" xfId="17398"/>
    <cellStyle name="Normal 9 6 2 3 4" xfId="9185"/>
    <cellStyle name="Normal 9 6 2 3 4 2" xfId="9186"/>
    <cellStyle name="Normal 9 6 2 3 4 3" xfId="9187"/>
    <cellStyle name="Normal 9 6 2 3 4 4" xfId="11050"/>
    <cellStyle name="Normal 9 6 2 3 4 4 2" xfId="18028"/>
    <cellStyle name="Normal 9 6 2 3 5" xfId="9188"/>
    <cellStyle name="Normal 9 6 2 3 5 2" xfId="9189"/>
    <cellStyle name="Normal 9 6 2 3 5 3" xfId="9190"/>
    <cellStyle name="Normal 9 6 2 3 5 4" xfId="11680"/>
    <cellStyle name="Normal 9 6 2 3 5 4 2" xfId="18658"/>
    <cellStyle name="Normal 9 6 2 3 6" xfId="9191"/>
    <cellStyle name="Normal 9 6 2 3 6 2" xfId="9192"/>
    <cellStyle name="Normal 9 6 2 3 6 3" xfId="9193"/>
    <cellStyle name="Normal 9 6 2 3 6 4" xfId="12310"/>
    <cellStyle name="Normal 9 6 2 3 6 4 2" xfId="19288"/>
    <cellStyle name="Normal 9 6 2 3 7" xfId="9194"/>
    <cellStyle name="Normal 9 6 2 3 8" xfId="9195"/>
    <cellStyle name="Normal 9 6 2 3 9" xfId="9883"/>
    <cellStyle name="Normal 9 6 2 3 9 2" xfId="16869"/>
    <cellStyle name="Normal 9 6 2 4" xfId="9196"/>
    <cellStyle name="Normal 9 6 2 4 2" xfId="9197"/>
    <cellStyle name="Normal 9 6 2 4 2 2" xfId="9198"/>
    <cellStyle name="Normal 9 6 2 4 2 3" xfId="9199"/>
    <cellStyle name="Normal 9 6 2 4 2 4" xfId="10546"/>
    <cellStyle name="Normal 9 6 2 4 2 4 2" xfId="17531"/>
    <cellStyle name="Normal 9 6 2 4 3" xfId="9200"/>
    <cellStyle name="Normal 9 6 2 4 3 2" xfId="9201"/>
    <cellStyle name="Normal 9 6 2 4 3 3" xfId="9202"/>
    <cellStyle name="Normal 9 6 2 4 3 4" xfId="11183"/>
    <cellStyle name="Normal 9 6 2 4 3 4 2" xfId="18161"/>
    <cellStyle name="Normal 9 6 2 4 4" xfId="9203"/>
    <cellStyle name="Normal 9 6 2 4 4 2" xfId="9204"/>
    <cellStyle name="Normal 9 6 2 4 4 3" xfId="9205"/>
    <cellStyle name="Normal 9 6 2 4 4 4" xfId="11813"/>
    <cellStyle name="Normal 9 6 2 4 4 4 2" xfId="18791"/>
    <cellStyle name="Normal 9 6 2 4 5" xfId="9206"/>
    <cellStyle name="Normal 9 6 2 4 5 2" xfId="9207"/>
    <cellStyle name="Normal 9 6 2 4 5 3" xfId="9208"/>
    <cellStyle name="Normal 9 6 2 4 5 4" xfId="12443"/>
    <cellStyle name="Normal 9 6 2 4 5 4 2" xfId="19421"/>
    <cellStyle name="Normal 9 6 2 4 6" xfId="9209"/>
    <cellStyle name="Normal 9 6 2 4 7" xfId="9210"/>
    <cellStyle name="Normal 9 6 2 4 8" xfId="10017"/>
    <cellStyle name="Normal 9 6 2 4 8 2" xfId="17002"/>
    <cellStyle name="Normal 9 6 2 4 9" xfId="20578"/>
    <cellStyle name="Normal 9 6 2 5" xfId="9211"/>
    <cellStyle name="Normal 9 6 2 5 2" xfId="9212"/>
    <cellStyle name="Normal 9 6 2 5 2 2" xfId="9213"/>
    <cellStyle name="Normal 9 6 2 5 2 3" xfId="9214"/>
    <cellStyle name="Normal 9 6 2 5 2 4" xfId="11494"/>
    <cellStyle name="Normal 9 6 2 5 2 4 2" xfId="18472"/>
    <cellStyle name="Normal 9 6 2 5 3" xfId="9215"/>
    <cellStyle name="Normal 9 6 2 5 3 2" xfId="9216"/>
    <cellStyle name="Normal 9 6 2 5 3 3" xfId="9217"/>
    <cellStyle name="Normal 9 6 2 5 3 4" xfId="12124"/>
    <cellStyle name="Normal 9 6 2 5 3 4 2" xfId="19102"/>
    <cellStyle name="Normal 9 6 2 5 4" xfId="9218"/>
    <cellStyle name="Normal 9 6 2 5 4 2" xfId="9219"/>
    <cellStyle name="Normal 9 6 2 5 4 3" xfId="9220"/>
    <cellStyle name="Normal 9 6 2 5 4 4" xfId="12757"/>
    <cellStyle name="Normal 9 6 2 5 4 4 2" xfId="19732"/>
    <cellStyle name="Normal 9 6 2 5 5" xfId="9221"/>
    <cellStyle name="Normal 9 6 2 5 6" xfId="9222"/>
    <cellStyle name="Normal 9 6 2 5 7" xfId="10860"/>
    <cellStyle name="Normal 9 6 2 5 7 2" xfId="17842"/>
    <cellStyle name="Normal 9 6 2 5 8" xfId="20579"/>
    <cellStyle name="Normal 9 6 2 6" xfId="9223"/>
    <cellStyle name="Normal 9 6 2 6 2" xfId="9224"/>
    <cellStyle name="Normal 9 6 2 6 2 2" xfId="9225"/>
    <cellStyle name="Normal 9 6 2 6 2 3" xfId="9226"/>
    <cellStyle name="Normal 9 6 2 6 2 4" xfId="12858"/>
    <cellStyle name="Normal 9 6 2 6 2 4 2" xfId="19833"/>
    <cellStyle name="Normal 9 6 2 6 3" xfId="9227"/>
    <cellStyle name="Normal 9 6 2 6 4" xfId="9228"/>
    <cellStyle name="Normal 9 6 2 6 5" xfId="10281"/>
    <cellStyle name="Normal 9 6 2 6 5 2" xfId="17266"/>
    <cellStyle name="Normal 9 6 2 6 6" xfId="20580"/>
    <cellStyle name="Normal 9 6 2 7" xfId="9229"/>
    <cellStyle name="Normal 9 6 2 7 2" xfId="9230"/>
    <cellStyle name="Normal 9 6 2 7 3" xfId="9231"/>
    <cellStyle name="Normal 9 6 2 7 4" xfId="10918"/>
    <cellStyle name="Normal 9 6 2 7 4 2" xfId="17896"/>
    <cellStyle name="Normal 9 6 2 8" xfId="9232"/>
    <cellStyle name="Normal 9 6 2 8 2" xfId="9233"/>
    <cellStyle name="Normal 9 6 2 8 3" xfId="9234"/>
    <cellStyle name="Normal 9 6 2 8 4" xfId="11548"/>
    <cellStyle name="Normal 9 6 2 8 4 2" xfId="18526"/>
    <cellStyle name="Normal 9 6 2 9" xfId="9235"/>
    <cellStyle name="Normal 9 6 2 9 2" xfId="9236"/>
    <cellStyle name="Normal 9 6 2 9 3" xfId="9237"/>
    <cellStyle name="Normal 9 6 2 9 4" xfId="12178"/>
    <cellStyle name="Normal 9 6 2 9 4 2" xfId="19156"/>
    <cellStyle name="Normal 9 6 3" xfId="9238"/>
    <cellStyle name="Normal 9 6 3 10" xfId="9239"/>
    <cellStyle name="Normal 9 6 3 11" xfId="9784"/>
    <cellStyle name="Normal 9 6 3 11 2" xfId="16770"/>
    <cellStyle name="Normal 9 6 3 12" xfId="20581"/>
    <cellStyle name="Normal 9 6 3 2" xfId="9240"/>
    <cellStyle name="Normal 9 6 3 2 10" xfId="20582"/>
    <cellStyle name="Normal 9 6 3 2 2" xfId="9241"/>
    <cellStyle name="Normal 9 6 3 2 2 2" xfId="9242"/>
    <cellStyle name="Normal 9 6 3 2 2 2 2" xfId="9243"/>
    <cellStyle name="Normal 9 6 3 2 2 2 3" xfId="9244"/>
    <cellStyle name="Normal 9 6 3 2 2 2 4" xfId="10711"/>
    <cellStyle name="Normal 9 6 3 2 2 2 4 2" xfId="17696"/>
    <cellStyle name="Normal 9 6 3 2 2 3" xfId="9245"/>
    <cellStyle name="Normal 9 6 3 2 2 3 2" xfId="9246"/>
    <cellStyle name="Normal 9 6 3 2 2 3 3" xfId="9247"/>
    <cellStyle name="Normal 9 6 3 2 2 3 4" xfId="11348"/>
    <cellStyle name="Normal 9 6 3 2 2 3 4 2" xfId="18326"/>
    <cellStyle name="Normal 9 6 3 2 2 4" xfId="9248"/>
    <cellStyle name="Normal 9 6 3 2 2 4 2" xfId="9249"/>
    <cellStyle name="Normal 9 6 3 2 2 4 3" xfId="9250"/>
    <cellStyle name="Normal 9 6 3 2 2 4 4" xfId="11978"/>
    <cellStyle name="Normal 9 6 3 2 2 4 4 2" xfId="18956"/>
    <cellStyle name="Normal 9 6 3 2 2 5" xfId="9251"/>
    <cellStyle name="Normal 9 6 3 2 2 5 2" xfId="9252"/>
    <cellStyle name="Normal 9 6 3 2 2 5 3" xfId="9253"/>
    <cellStyle name="Normal 9 6 3 2 2 5 4" xfId="12608"/>
    <cellStyle name="Normal 9 6 3 2 2 5 4 2" xfId="19586"/>
    <cellStyle name="Normal 9 6 3 2 2 6" xfId="9254"/>
    <cellStyle name="Normal 9 6 3 2 2 7" xfId="9255"/>
    <cellStyle name="Normal 9 6 3 2 2 8" xfId="10182"/>
    <cellStyle name="Normal 9 6 3 2 2 8 2" xfId="17167"/>
    <cellStyle name="Normal 9 6 3 2 2 9" xfId="20583"/>
    <cellStyle name="Normal 9 6 3 2 3" xfId="9256"/>
    <cellStyle name="Normal 9 6 3 2 3 2" xfId="9257"/>
    <cellStyle name="Normal 9 6 3 2 3 3" xfId="9258"/>
    <cellStyle name="Normal 9 6 3 2 3 4" xfId="10446"/>
    <cellStyle name="Normal 9 6 3 2 3 4 2" xfId="17431"/>
    <cellStyle name="Normal 9 6 3 2 4" xfId="9259"/>
    <cellStyle name="Normal 9 6 3 2 4 2" xfId="9260"/>
    <cellStyle name="Normal 9 6 3 2 4 3" xfId="9261"/>
    <cellStyle name="Normal 9 6 3 2 4 4" xfId="11083"/>
    <cellStyle name="Normal 9 6 3 2 4 4 2" xfId="18061"/>
    <cellStyle name="Normal 9 6 3 2 5" xfId="9262"/>
    <cellStyle name="Normal 9 6 3 2 5 2" xfId="9263"/>
    <cellStyle name="Normal 9 6 3 2 5 3" xfId="9264"/>
    <cellStyle name="Normal 9 6 3 2 5 4" xfId="11713"/>
    <cellStyle name="Normal 9 6 3 2 5 4 2" xfId="18691"/>
    <cellStyle name="Normal 9 6 3 2 6" xfId="9265"/>
    <cellStyle name="Normal 9 6 3 2 6 2" xfId="9266"/>
    <cellStyle name="Normal 9 6 3 2 6 3" xfId="9267"/>
    <cellStyle name="Normal 9 6 3 2 6 4" xfId="12343"/>
    <cellStyle name="Normal 9 6 3 2 6 4 2" xfId="19321"/>
    <cellStyle name="Normal 9 6 3 2 7" xfId="9268"/>
    <cellStyle name="Normal 9 6 3 2 8" xfId="9269"/>
    <cellStyle name="Normal 9 6 3 2 9" xfId="9916"/>
    <cellStyle name="Normal 9 6 3 2 9 2" xfId="16902"/>
    <cellStyle name="Normal 9 6 3 3" xfId="9270"/>
    <cellStyle name="Normal 9 6 3 3 2" xfId="9271"/>
    <cellStyle name="Normal 9 6 3 3 2 2" xfId="9272"/>
    <cellStyle name="Normal 9 6 3 3 2 3" xfId="9273"/>
    <cellStyle name="Normal 9 6 3 3 2 4" xfId="10579"/>
    <cellStyle name="Normal 9 6 3 3 2 4 2" xfId="17564"/>
    <cellStyle name="Normal 9 6 3 3 3" xfId="9274"/>
    <cellStyle name="Normal 9 6 3 3 3 2" xfId="9275"/>
    <cellStyle name="Normal 9 6 3 3 3 3" xfId="9276"/>
    <cellStyle name="Normal 9 6 3 3 3 4" xfId="11216"/>
    <cellStyle name="Normal 9 6 3 3 3 4 2" xfId="18194"/>
    <cellStyle name="Normal 9 6 3 3 4" xfId="9277"/>
    <cellStyle name="Normal 9 6 3 3 4 2" xfId="9278"/>
    <cellStyle name="Normal 9 6 3 3 4 3" xfId="9279"/>
    <cellStyle name="Normal 9 6 3 3 4 4" xfId="11846"/>
    <cellStyle name="Normal 9 6 3 3 4 4 2" xfId="18824"/>
    <cellStyle name="Normal 9 6 3 3 5" xfId="9280"/>
    <cellStyle name="Normal 9 6 3 3 5 2" xfId="9281"/>
    <cellStyle name="Normal 9 6 3 3 5 3" xfId="9282"/>
    <cellStyle name="Normal 9 6 3 3 5 4" xfId="12476"/>
    <cellStyle name="Normal 9 6 3 3 5 4 2" xfId="19454"/>
    <cellStyle name="Normal 9 6 3 3 6" xfId="9283"/>
    <cellStyle name="Normal 9 6 3 3 7" xfId="9284"/>
    <cellStyle name="Normal 9 6 3 3 8" xfId="10050"/>
    <cellStyle name="Normal 9 6 3 3 8 2" xfId="17035"/>
    <cellStyle name="Normal 9 6 3 3 9" xfId="20584"/>
    <cellStyle name="Normal 9 6 3 4" xfId="9285"/>
    <cellStyle name="Normal 9 6 3 4 2" xfId="9286"/>
    <cellStyle name="Normal 9 6 3 4 2 2" xfId="9287"/>
    <cellStyle name="Normal 9 6 3 4 2 3" xfId="9288"/>
    <cellStyle name="Normal 9 6 3 4 2 4" xfId="11495"/>
    <cellStyle name="Normal 9 6 3 4 2 4 2" xfId="18473"/>
    <cellStyle name="Normal 9 6 3 4 3" xfId="9289"/>
    <cellStyle name="Normal 9 6 3 4 3 2" xfId="9290"/>
    <cellStyle name="Normal 9 6 3 4 3 3" xfId="9291"/>
    <cellStyle name="Normal 9 6 3 4 3 4" xfId="12125"/>
    <cellStyle name="Normal 9 6 3 4 3 4 2" xfId="19103"/>
    <cellStyle name="Normal 9 6 3 4 4" xfId="9292"/>
    <cellStyle name="Normal 9 6 3 4 4 2" xfId="9293"/>
    <cellStyle name="Normal 9 6 3 4 4 3" xfId="9294"/>
    <cellStyle name="Normal 9 6 3 4 4 4" xfId="12758"/>
    <cellStyle name="Normal 9 6 3 4 4 4 2" xfId="19733"/>
    <cellStyle name="Normal 9 6 3 4 5" xfId="9295"/>
    <cellStyle name="Normal 9 6 3 4 6" xfId="9296"/>
    <cellStyle name="Normal 9 6 3 4 7" xfId="10861"/>
    <cellStyle name="Normal 9 6 3 4 7 2" xfId="17843"/>
    <cellStyle name="Normal 9 6 3 4 8" xfId="20585"/>
    <cellStyle name="Normal 9 6 3 5" xfId="9297"/>
    <cellStyle name="Normal 9 6 3 5 2" xfId="9298"/>
    <cellStyle name="Normal 9 6 3 5 2 2" xfId="9299"/>
    <cellStyle name="Normal 9 6 3 5 2 3" xfId="9300"/>
    <cellStyle name="Normal 9 6 3 5 2 4" xfId="12859"/>
    <cellStyle name="Normal 9 6 3 5 2 4 2" xfId="19834"/>
    <cellStyle name="Normal 9 6 3 5 3" xfId="9301"/>
    <cellStyle name="Normal 9 6 3 5 4" xfId="9302"/>
    <cellStyle name="Normal 9 6 3 5 5" xfId="10314"/>
    <cellStyle name="Normal 9 6 3 5 5 2" xfId="17299"/>
    <cellStyle name="Normal 9 6 3 5 6" xfId="20586"/>
    <cellStyle name="Normal 9 6 3 6" xfId="9303"/>
    <cellStyle name="Normal 9 6 3 6 2" xfId="9304"/>
    <cellStyle name="Normal 9 6 3 6 3" xfId="9305"/>
    <cellStyle name="Normal 9 6 3 6 4" xfId="10951"/>
    <cellStyle name="Normal 9 6 3 6 4 2" xfId="17929"/>
    <cellStyle name="Normal 9 6 3 7" xfId="9306"/>
    <cellStyle name="Normal 9 6 3 7 2" xfId="9307"/>
    <cellStyle name="Normal 9 6 3 7 3" xfId="9308"/>
    <cellStyle name="Normal 9 6 3 7 4" xfId="11581"/>
    <cellStyle name="Normal 9 6 3 7 4 2" xfId="18559"/>
    <cellStyle name="Normal 9 6 3 8" xfId="9309"/>
    <cellStyle name="Normal 9 6 3 8 2" xfId="9310"/>
    <cellStyle name="Normal 9 6 3 8 3" xfId="9311"/>
    <cellStyle name="Normal 9 6 3 8 4" xfId="12211"/>
    <cellStyle name="Normal 9 6 3 8 4 2" xfId="19189"/>
    <cellStyle name="Normal 9 6 3 9" xfId="9312"/>
    <cellStyle name="Normal 9 6 4" xfId="9313"/>
    <cellStyle name="Normal 9 6 4 10" xfId="20587"/>
    <cellStyle name="Normal 9 6 4 2" xfId="9314"/>
    <cellStyle name="Normal 9 6 4 2 2" xfId="9315"/>
    <cellStyle name="Normal 9 6 4 2 2 2" xfId="9316"/>
    <cellStyle name="Normal 9 6 4 2 2 3" xfId="9317"/>
    <cellStyle name="Normal 9 6 4 2 2 4" xfId="10645"/>
    <cellStyle name="Normal 9 6 4 2 2 4 2" xfId="17630"/>
    <cellStyle name="Normal 9 6 4 2 3" xfId="9318"/>
    <cellStyle name="Normal 9 6 4 2 3 2" xfId="9319"/>
    <cellStyle name="Normal 9 6 4 2 3 3" xfId="9320"/>
    <cellStyle name="Normal 9 6 4 2 3 4" xfId="11282"/>
    <cellStyle name="Normal 9 6 4 2 3 4 2" xfId="18260"/>
    <cellStyle name="Normal 9 6 4 2 4" xfId="9321"/>
    <cellStyle name="Normal 9 6 4 2 4 2" xfId="9322"/>
    <cellStyle name="Normal 9 6 4 2 4 3" xfId="9323"/>
    <cellStyle name="Normal 9 6 4 2 4 4" xfId="11912"/>
    <cellStyle name="Normal 9 6 4 2 4 4 2" xfId="18890"/>
    <cellStyle name="Normal 9 6 4 2 5" xfId="9324"/>
    <cellStyle name="Normal 9 6 4 2 5 2" xfId="9325"/>
    <cellStyle name="Normal 9 6 4 2 5 3" xfId="9326"/>
    <cellStyle name="Normal 9 6 4 2 5 4" xfId="12542"/>
    <cellStyle name="Normal 9 6 4 2 5 4 2" xfId="19520"/>
    <cellStyle name="Normal 9 6 4 2 6" xfId="9327"/>
    <cellStyle name="Normal 9 6 4 2 7" xfId="9328"/>
    <cellStyle name="Normal 9 6 4 2 8" xfId="10116"/>
    <cellStyle name="Normal 9 6 4 2 8 2" xfId="17101"/>
    <cellStyle name="Normal 9 6 4 2 9" xfId="20588"/>
    <cellStyle name="Normal 9 6 4 3" xfId="9329"/>
    <cellStyle name="Normal 9 6 4 3 2" xfId="9330"/>
    <cellStyle name="Normal 9 6 4 3 3" xfId="9331"/>
    <cellStyle name="Normal 9 6 4 3 4" xfId="10380"/>
    <cellStyle name="Normal 9 6 4 3 4 2" xfId="17365"/>
    <cellStyle name="Normal 9 6 4 4" xfId="9332"/>
    <cellStyle name="Normal 9 6 4 4 2" xfId="9333"/>
    <cellStyle name="Normal 9 6 4 4 3" xfId="9334"/>
    <cellStyle name="Normal 9 6 4 4 4" xfId="11017"/>
    <cellStyle name="Normal 9 6 4 4 4 2" xfId="17995"/>
    <cellStyle name="Normal 9 6 4 5" xfId="9335"/>
    <cellStyle name="Normal 9 6 4 5 2" xfId="9336"/>
    <cellStyle name="Normal 9 6 4 5 3" xfId="9337"/>
    <cellStyle name="Normal 9 6 4 5 4" xfId="11647"/>
    <cellStyle name="Normal 9 6 4 5 4 2" xfId="18625"/>
    <cellStyle name="Normal 9 6 4 6" xfId="9338"/>
    <cellStyle name="Normal 9 6 4 6 2" xfId="9339"/>
    <cellStyle name="Normal 9 6 4 6 3" xfId="9340"/>
    <cellStyle name="Normal 9 6 4 6 4" xfId="12277"/>
    <cellStyle name="Normal 9 6 4 6 4 2" xfId="19255"/>
    <cellStyle name="Normal 9 6 4 7" xfId="9341"/>
    <cellStyle name="Normal 9 6 4 8" xfId="9342"/>
    <cellStyle name="Normal 9 6 4 9" xfId="9850"/>
    <cellStyle name="Normal 9 6 4 9 2" xfId="16836"/>
    <cellStyle name="Normal 9 6 5" xfId="9343"/>
    <cellStyle name="Normal 9 6 5 2" xfId="9344"/>
    <cellStyle name="Normal 9 6 5 2 2" xfId="9345"/>
    <cellStyle name="Normal 9 6 5 2 3" xfId="9346"/>
    <cellStyle name="Normal 9 6 5 2 4" xfId="10513"/>
    <cellStyle name="Normal 9 6 5 2 4 2" xfId="17498"/>
    <cellStyle name="Normal 9 6 5 3" xfId="9347"/>
    <cellStyle name="Normal 9 6 5 3 2" xfId="9348"/>
    <cellStyle name="Normal 9 6 5 3 3" xfId="9349"/>
    <cellStyle name="Normal 9 6 5 3 4" xfId="11150"/>
    <cellStyle name="Normal 9 6 5 3 4 2" xfId="18128"/>
    <cellStyle name="Normal 9 6 5 4" xfId="9350"/>
    <cellStyle name="Normal 9 6 5 4 2" xfId="9351"/>
    <cellStyle name="Normal 9 6 5 4 3" xfId="9352"/>
    <cellStyle name="Normal 9 6 5 4 4" xfId="11780"/>
    <cellStyle name="Normal 9 6 5 4 4 2" xfId="18758"/>
    <cellStyle name="Normal 9 6 5 5" xfId="9353"/>
    <cellStyle name="Normal 9 6 5 5 2" xfId="9354"/>
    <cellStyle name="Normal 9 6 5 5 3" xfId="9355"/>
    <cellStyle name="Normal 9 6 5 5 4" xfId="12410"/>
    <cellStyle name="Normal 9 6 5 5 4 2" xfId="19388"/>
    <cellStyle name="Normal 9 6 5 6" xfId="9356"/>
    <cellStyle name="Normal 9 6 5 7" xfId="9357"/>
    <cellStyle name="Normal 9 6 5 8" xfId="9984"/>
    <cellStyle name="Normal 9 6 5 8 2" xfId="16969"/>
    <cellStyle name="Normal 9 6 5 9" xfId="20589"/>
    <cellStyle name="Normal 9 6 6" xfId="9358"/>
    <cellStyle name="Normal 9 6 6 2" xfId="9359"/>
    <cellStyle name="Normal 9 6 6 2 2" xfId="9360"/>
    <cellStyle name="Normal 9 6 6 2 3" xfId="9361"/>
    <cellStyle name="Normal 9 6 6 2 4" xfId="11414"/>
    <cellStyle name="Normal 9 6 6 2 4 2" xfId="18392"/>
    <cellStyle name="Normal 9 6 6 3" xfId="9362"/>
    <cellStyle name="Normal 9 6 6 3 2" xfId="9363"/>
    <cellStyle name="Normal 9 6 6 3 3" xfId="9364"/>
    <cellStyle name="Normal 9 6 6 3 4" xfId="12044"/>
    <cellStyle name="Normal 9 6 6 3 4 2" xfId="19022"/>
    <cellStyle name="Normal 9 6 6 4" xfId="9365"/>
    <cellStyle name="Normal 9 6 6 4 2" xfId="9366"/>
    <cellStyle name="Normal 9 6 6 4 3" xfId="9367"/>
    <cellStyle name="Normal 9 6 6 4 4" xfId="12674"/>
    <cellStyle name="Normal 9 6 6 4 4 2" xfId="19652"/>
    <cellStyle name="Normal 9 6 6 5" xfId="9368"/>
    <cellStyle name="Normal 9 6 6 6" xfId="9369"/>
    <cellStyle name="Normal 9 6 6 7" xfId="10777"/>
    <cellStyle name="Normal 9 6 6 7 2" xfId="17762"/>
    <cellStyle name="Normal 9 6 6 8" xfId="20590"/>
    <cellStyle name="Normal 9 6 7" xfId="9370"/>
    <cellStyle name="Normal 9 6 7 2" xfId="9371"/>
    <cellStyle name="Normal 9 6 7 2 2" xfId="9372"/>
    <cellStyle name="Normal 9 6 7 2 3" xfId="9373"/>
    <cellStyle name="Normal 9 6 7 2 4" xfId="12778"/>
    <cellStyle name="Normal 9 6 7 2 4 2" xfId="19753"/>
    <cellStyle name="Normal 9 6 7 3" xfId="9374"/>
    <cellStyle name="Normal 9 6 7 4" xfId="9375"/>
    <cellStyle name="Normal 9 6 7 5" xfId="10248"/>
    <cellStyle name="Normal 9 6 7 5 2" xfId="17233"/>
    <cellStyle name="Normal 9 6 7 6" xfId="20591"/>
    <cellStyle name="Normal 9 6 8" xfId="9376"/>
    <cellStyle name="Normal 9 6 8 2" xfId="9377"/>
    <cellStyle name="Normal 9 6 8 3" xfId="9378"/>
    <cellStyle name="Normal 9 6 8 4" xfId="10885"/>
    <cellStyle name="Normal 9 6 8 4 2" xfId="17863"/>
    <cellStyle name="Normal 9 6 9" xfId="9379"/>
    <cellStyle name="Normal 9 6 9 2" xfId="9380"/>
    <cellStyle name="Normal 9 6 9 3" xfId="9381"/>
    <cellStyle name="Normal 9 6 9 4" xfId="11515"/>
    <cellStyle name="Normal 9 6 9 4 2" xfId="18493"/>
    <cellStyle name="Normal 9 7" xfId="9382"/>
    <cellStyle name="Normal 9 7 10" xfId="9383"/>
    <cellStyle name="Normal 9 7 11" xfId="9384"/>
    <cellStyle name="Normal 9 7 12" xfId="9733"/>
    <cellStyle name="Normal 9 7 12 2" xfId="16720"/>
    <cellStyle name="Normal 9 7 13" xfId="20592"/>
    <cellStyle name="Normal 9 7 2" xfId="9385"/>
    <cellStyle name="Normal 9 7 2 10" xfId="9800"/>
    <cellStyle name="Normal 9 7 2 10 2" xfId="16786"/>
    <cellStyle name="Normal 9 7 2 11" xfId="20593"/>
    <cellStyle name="Normal 9 7 2 2" xfId="9386"/>
    <cellStyle name="Normal 9 7 2 2 10" xfId="20594"/>
    <cellStyle name="Normal 9 7 2 2 2" xfId="9387"/>
    <cellStyle name="Normal 9 7 2 2 2 2" xfId="9388"/>
    <cellStyle name="Normal 9 7 2 2 2 2 2" xfId="9389"/>
    <cellStyle name="Normal 9 7 2 2 2 2 3" xfId="9390"/>
    <cellStyle name="Normal 9 7 2 2 2 2 4" xfId="10727"/>
    <cellStyle name="Normal 9 7 2 2 2 2 4 2" xfId="17712"/>
    <cellStyle name="Normal 9 7 2 2 2 3" xfId="9391"/>
    <cellStyle name="Normal 9 7 2 2 2 3 2" xfId="9392"/>
    <cellStyle name="Normal 9 7 2 2 2 3 3" xfId="9393"/>
    <cellStyle name="Normal 9 7 2 2 2 3 4" xfId="11364"/>
    <cellStyle name="Normal 9 7 2 2 2 3 4 2" xfId="18342"/>
    <cellStyle name="Normal 9 7 2 2 2 4" xfId="9394"/>
    <cellStyle name="Normal 9 7 2 2 2 4 2" xfId="9395"/>
    <cellStyle name="Normal 9 7 2 2 2 4 3" xfId="9396"/>
    <cellStyle name="Normal 9 7 2 2 2 4 4" xfId="11994"/>
    <cellStyle name="Normal 9 7 2 2 2 4 4 2" xfId="18972"/>
    <cellStyle name="Normal 9 7 2 2 2 5" xfId="9397"/>
    <cellStyle name="Normal 9 7 2 2 2 5 2" xfId="9398"/>
    <cellStyle name="Normal 9 7 2 2 2 5 3" xfId="9399"/>
    <cellStyle name="Normal 9 7 2 2 2 5 4" xfId="12624"/>
    <cellStyle name="Normal 9 7 2 2 2 5 4 2" xfId="19602"/>
    <cellStyle name="Normal 9 7 2 2 2 6" xfId="9400"/>
    <cellStyle name="Normal 9 7 2 2 2 7" xfId="9401"/>
    <cellStyle name="Normal 9 7 2 2 2 8" xfId="10198"/>
    <cellStyle name="Normal 9 7 2 2 2 8 2" xfId="17183"/>
    <cellStyle name="Normal 9 7 2 2 2 9" xfId="20595"/>
    <cellStyle name="Normal 9 7 2 2 3" xfId="9402"/>
    <cellStyle name="Normal 9 7 2 2 3 2" xfId="9403"/>
    <cellStyle name="Normal 9 7 2 2 3 3" xfId="9404"/>
    <cellStyle name="Normal 9 7 2 2 3 4" xfId="10462"/>
    <cellStyle name="Normal 9 7 2 2 3 4 2" xfId="17447"/>
    <cellStyle name="Normal 9 7 2 2 4" xfId="9405"/>
    <cellStyle name="Normal 9 7 2 2 4 2" xfId="9406"/>
    <cellStyle name="Normal 9 7 2 2 4 3" xfId="9407"/>
    <cellStyle name="Normal 9 7 2 2 4 4" xfId="11099"/>
    <cellStyle name="Normal 9 7 2 2 4 4 2" xfId="18077"/>
    <cellStyle name="Normal 9 7 2 2 5" xfId="9408"/>
    <cellStyle name="Normal 9 7 2 2 5 2" xfId="9409"/>
    <cellStyle name="Normal 9 7 2 2 5 3" xfId="9410"/>
    <cellStyle name="Normal 9 7 2 2 5 4" xfId="11729"/>
    <cellStyle name="Normal 9 7 2 2 5 4 2" xfId="18707"/>
    <cellStyle name="Normal 9 7 2 2 6" xfId="9411"/>
    <cellStyle name="Normal 9 7 2 2 6 2" xfId="9412"/>
    <cellStyle name="Normal 9 7 2 2 6 3" xfId="9413"/>
    <cellStyle name="Normal 9 7 2 2 6 4" xfId="12359"/>
    <cellStyle name="Normal 9 7 2 2 6 4 2" xfId="19337"/>
    <cellStyle name="Normal 9 7 2 2 7" xfId="9414"/>
    <cellStyle name="Normal 9 7 2 2 8" xfId="9415"/>
    <cellStyle name="Normal 9 7 2 2 9" xfId="9932"/>
    <cellStyle name="Normal 9 7 2 2 9 2" xfId="16918"/>
    <cellStyle name="Normal 9 7 2 3" xfId="9416"/>
    <cellStyle name="Normal 9 7 2 3 2" xfId="9417"/>
    <cellStyle name="Normal 9 7 2 3 2 2" xfId="9418"/>
    <cellStyle name="Normal 9 7 2 3 2 3" xfId="9419"/>
    <cellStyle name="Normal 9 7 2 3 2 4" xfId="10595"/>
    <cellStyle name="Normal 9 7 2 3 2 4 2" xfId="17580"/>
    <cellStyle name="Normal 9 7 2 3 3" xfId="9420"/>
    <cellStyle name="Normal 9 7 2 3 3 2" xfId="9421"/>
    <cellStyle name="Normal 9 7 2 3 3 3" xfId="9422"/>
    <cellStyle name="Normal 9 7 2 3 3 4" xfId="11232"/>
    <cellStyle name="Normal 9 7 2 3 3 4 2" xfId="18210"/>
    <cellStyle name="Normal 9 7 2 3 4" xfId="9423"/>
    <cellStyle name="Normal 9 7 2 3 4 2" xfId="9424"/>
    <cellStyle name="Normal 9 7 2 3 4 3" xfId="9425"/>
    <cellStyle name="Normal 9 7 2 3 4 4" xfId="11862"/>
    <cellStyle name="Normal 9 7 2 3 4 4 2" xfId="18840"/>
    <cellStyle name="Normal 9 7 2 3 5" xfId="9426"/>
    <cellStyle name="Normal 9 7 2 3 5 2" xfId="9427"/>
    <cellStyle name="Normal 9 7 2 3 5 3" xfId="9428"/>
    <cellStyle name="Normal 9 7 2 3 5 4" xfId="12492"/>
    <cellStyle name="Normal 9 7 2 3 5 4 2" xfId="19470"/>
    <cellStyle name="Normal 9 7 2 3 6" xfId="9429"/>
    <cellStyle name="Normal 9 7 2 3 7" xfId="9430"/>
    <cellStyle name="Normal 9 7 2 3 8" xfId="10066"/>
    <cellStyle name="Normal 9 7 2 3 8 2" xfId="17051"/>
    <cellStyle name="Normal 9 7 2 3 9" xfId="20596"/>
    <cellStyle name="Normal 9 7 2 4" xfId="9431"/>
    <cellStyle name="Normal 9 7 2 4 2" xfId="9432"/>
    <cellStyle name="Normal 9 7 2 4 3" xfId="9433"/>
    <cellStyle name="Normal 9 7 2 4 4" xfId="10330"/>
    <cellStyle name="Normal 9 7 2 4 4 2" xfId="17315"/>
    <cellStyle name="Normal 9 7 2 5" xfId="9434"/>
    <cellStyle name="Normal 9 7 2 5 2" xfId="9435"/>
    <cellStyle name="Normal 9 7 2 5 3" xfId="9436"/>
    <cellStyle name="Normal 9 7 2 5 4" xfId="10967"/>
    <cellStyle name="Normal 9 7 2 5 4 2" xfId="17945"/>
    <cellStyle name="Normal 9 7 2 6" xfId="9437"/>
    <cellStyle name="Normal 9 7 2 6 2" xfId="9438"/>
    <cellStyle name="Normal 9 7 2 6 3" xfId="9439"/>
    <cellStyle name="Normal 9 7 2 6 4" xfId="11597"/>
    <cellStyle name="Normal 9 7 2 6 4 2" xfId="18575"/>
    <cellStyle name="Normal 9 7 2 7" xfId="9440"/>
    <cellStyle name="Normal 9 7 2 7 2" xfId="9441"/>
    <cellStyle name="Normal 9 7 2 7 3" xfId="9442"/>
    <cellStyle name="Normal 9 7 2 7 4" xfId="12227"/>
    <cellStyle name="Normal 9 7 2 7 4 2" xfId="19205"/>
    <cellStyle name="Normal 9 7 2 8" xfId="9443"/>
    <cellStyle name="Normal 9 7 2 9" xfId="9444"/>
    <cellStyle name="Normal 9 7 3" xfId="9445"/>
    <cellStyle name="Normal 9 7 3 10" xfId="20597"/>
    <cellStyle name="Normal 9 7 3 2" xfId="9446"/>
    <cellStyle name="Normal 9 7 3 2 2" xfId="9447"/>
    <cellStyle name="Normal 9 7 3 2 2 2" xfId="9448"/>
    <cellStyle name="Normal 9 7 3 2 2 3" xfId="9449"/>
    <cellStyle name="Normal 9 7 3 2 2 4" xfId="10661"/>
    <cellStyle name="Normal 9 7 3 2 2 4 2" xfId="17646"/>
    <cellStyle name="Normal 9 7 3 2 3" xfId="9450"/>
    <cellStyle name="Normal 9 7 3 2 3 2" xfId="9451"/>
    <cellStyle name="Normal 9 7 3 2 3 3" xfId="9452"/>
    <cellStyle name="Normal 9 7 3 2 3 4" xfId="11298"/>
    <cellStyle name="Normal 9 7 3 2 3 4 2" xfId="18276"/>
    <cellStyle name="Normal 9 7 3 2 4" xfId="9453"/>
    <cellStyle name="Normal 9 7 3 2 4 2" xfId="9454"/>
    <cellStyle name="Normal 9 7 3 2 4 3" xfId="9455"/>
    <cellStyle name="Normal 9 7 3 2 4 4" xfId="11928"/>
    <cellStyle name="Normal 9 7 3 2 4 4 2" xfId="18906"/>
    <cellStyle name="Normal 9 7 3 2 5" xfId="9456"/>
    <cellStyle name="Normal 9 7 3 2 5 2" xfId="9457"/>
    <cellStyle name="Normal 9 7 3 2 5 3" xfId="9458"/>
    <cellStyle name="Normal 9 7 3 2 5 4" xfId="12558"/>
    <cellStyle name="Normal 9 7 3 2 5 4 2" xfId="19536"/>
    <cellStyle name="Normal 9 7 3 2 6" xfId="9459"/>
    <cellStyle name="Normal 9 7 3 2 7" xfId="9460"/>
    <cellStyle name="Normal 9 7 3 2 8" xfId="10132"/>
    <cellStyle name="Normal 9 7 3 2 8 2" xfId="17117"/>
    <cellStyle name="Normal 9 7 3 2 9" xfId="20598"/>
    <cellStyle name="Normal 9 7 3 3" xfId="9461"/>
    <cellStyle name="Normal 9 7 3 3 2" xfId="9462"/>
    <cellStyle name="Normal 9 7 3 3 3" xfId="9463"/>
    <cellStyle name="Normal 9 7 3 3 4" xfId="10396"/>
    <cellStyle name="Normal 9 7 3 3 4 2" xfId="17381"/>
    <cellStyle name="Normal 9 7 3 4" xfId="9464"/>
    <cellStyle name="Normal 9 7 3 4 2" xfId="9465"/>
    <cellStyle name="Normal 9 7 3 4 3" xfId="9466"/>
    <cellStyle name="Normal 9 7 3 4 4" xfId="11033"/>
    <cellStyle name="Normal 9 7 3 4 4 2" xfId="18011"/>
    <cellStyle name="Normal 9 7 3 5" xfId="9467"/>
    <cellStyle name="Normal 9 7 3 5 2" xfId="9468"/>
    <cellStyle name="Normal 9 7 3 5 3" xfId="9469"/>
    <cellStyle name="Normal 9 7 3 5 4" xfId="11663"/>
    <cellStyle name="Normal 9 7 3 5 4 2" xfId="18641"/>
    <cellStyle name="Normal 9 7 3 6" xfId="9470"/>
    <cellStyle name="Normal 9 7 3 6 2" xfId="9471"/>
    <cellStyle name="Normal 9 7 3 6 3" xfId="9472"/>
    <cellStyle name="Normal 9 7 3 6 4" xfId="12293"/>
    <cellStyle name="Normal 9 7 3 6 4 2" xfId="19271"/>
    <cellStyle name="Normal 9 7 3 7" xfId="9473"/>
    <cellStyle name="Normal 9 7 3 8" xfId="9474"/>
    <cellStyle name="Normal 9 7 3 9" xfId="9866"/>
    <cellStyle name="Normal 9 7 3 9 2" xfId="16852"/>
    <cellStyle name="Normal 9 7 4" xfId="9475"/>
    <cellStyle name="Normal 9 7 4 2" xfId="9476"/>
    <cellStyle name="Normal 9 7 4 2 2" xfId="9477"/>
    <cellStyle name="Normal 9 7 4 2 3" xfId="9478"/>
    <cellStyle name="Normal 9 7 4 2 4" xfId="10529"/>
    <cellStyle name="Normal 9 7 4 2 4 2" xfId="17514"/>
    <cellStyle name="Normal 9 7 4 3" xfId="9479"/>
    <cellStyle name="Normal 9 7 4 3 2" xfId="9480"/>
    <cellStyle name="Normal 9 7 4 3 3" xfId="9481"/>
    <cellStyle name="Normal 9 7 4 3 4" xfId="11166"/>
    <cellStyle name="Normal 9 7 4 3 4 2" xfId="18144"/>
    <cellStyle name="Normal 9 7 4 4" xfId="9482"/>
    <cellStyle name="Normal 9 7 4 4 2" xfId="9483"/>
    <cellStyle name="Normal 9 7 4 4 3" xfId="9484"/>
    <cellStyle name="Normal 9 7 4 4 4" xfId="11796"/>
    <cellStyle name="Normal 9 7 4 4 4 2" xfId="18774"/>
    <cellStyle name="Normal 9 7 4 5" xfId="9485"/>
    <cellStyle name="Normal 9 7 4 5 2" xfId="9486"/>
    <cellStyle name="Normal 9 7 4 5 3" xfId="9487"/>
    <cellStyle name="Normal 9 7 4 5 4" xfId="12426"/>
    <cellStyle name="Normal 9 7 4 5 4 2" xfId="19404"/>
    <cellStyle name="Normal 9 7 4 6" xfId="9488"/>
    <cellStyle name="Normal 9 7 4 7" xfId="9489"/>
    <cellStyle name="Normal 9 7 4 8" xfId="10000"/>
    <cellStyle name="Normal 9 7 4 8 2" xfId="16985"/>
    <cellStyle name="Normal 9 7 4 9" xfId="20599"/>
    <cellStyle name="Normal 9 7 5" xfId="9490"/>
    <cellStyle name="Normal 9 7 5 2" xfId="9491"/>
    <cellStyle name="Normal 9 7 5 2 2" xfId="9492"/>
    <cellStyle name="Normal 9 7 5 2 3" xfId="9493"/>
    <cellStyle name="Normal 9 7 5 2 4" xfId="11496"/>
    <cellStyle name="Normal 9 7 5 2 4 2" xfId="18474"/>
    <cellStyle name="Normal 9 7 5 3" xfId="9494"/>
    <cellStyle name="Normal 9 7 5 3 2" xfId="9495"/>
    <cellStyle name="Normal 9 7 5 3 3" xfId="9496"/>
    <cellStyle name="Normal 9 7 5 3 4" xfId="12126"/>
    <cellStyle name="Normal 9 7 5 3 4 2" xfId="19104"/>
    <cellStyle name="Normal 9 7 5 4" xfId="9497"/>
    <cellStyle name="Normal 9 7 5 4 2" xfId="9498"/>
    <cellStyle name="Normal 9 7 5 4 3" xfId="9499"/>
    <cellStyle name="Normal 9 7 5 4 4" xfId="12759"/>
    <cellStyle name="Normal 9 7 5 4 4 2" xfId="19734"/>
    <cellStyle name="Normal 9 7 5 5" xfId="9500"/>
    <cellStyle name="Normal 9 7 5 6" xfId="9501"/>
    <cellStyle name="Normal 9 7 5 7" xfId="10862"/>
    <cellStyle name="Normal 9 7 5 7 2" xfId="17844"/>
    <cellStyle name="Normal 9 7 5 8" xfId="20600"/>
    <cellStyle name="Normal 9 7 6" xfId="9502"/>
    <cellStyle name="Normal 9 7 6 2" xfId="9503"/>
    <cellStyle name="Normal 9 7 6 2 2" xfId="9504"/>
    <cellStyle name="Normal 9 7 6 2 3" xfId="9505"/>
    <cellStyle name="Normal 9 7 6 2 4" xfId="12860"/>
    <cellStyle name="Normal 9 7 6 2 4 2" xfId="19835"/>
    <cellStyle name="Normal 9 7 6 3" xfId="9506"/>
    <cellStyle name="Normal 9 7 6 4" xfId="9507"/>
    <cellStyle name="Normal 9 7 6 5" xfId="10264"/>
    <cellStyle name="Normal 9 7 6 5 2" xfId="17249"/>
    <cellStyle name="Normal 9 7 6 6" xfId="20601"/>
    <cellStyle name="Normal 9 7 7" xfId="9508"/>
    <cellStyle name="Normal 9 7 7 2" xfId="9509"/>
    <cellStyle name="Normal 9 7 7 3" xfId="9510"/>
    <cellStyle name="Normal 9 7 7 4" xfId="10901"/>
    <cellStyle name="Normal 9 7 7 4 2" xfId="17879"/>
    <cellStyle name="Normal 9 7 8" xfId="9511"/>
    <cellStyle name="Normal 9 7 8 2" xfId="9512"/>
    <cellStyle name="Normal 9 7 8 3" xfId="9513"/>
    <cellStyle name="Normal 9 7 8 4" xfId="11531"/>
    <cellStyle name="Normal 9 7 8 4 2" xfId="18509"/>
    <cellStyle name="Normal 9 7 9" xfId="9514"/>
    <cellStyle name="Normal 9 7 9 2" xfId="9515"/>
    <cellStyle name="Normal 9 7 9 3" xfId="9516"/>
    <cellStyle name="Normal 9 7 9 4" xfId="12161"/>
    <cellStyle name="Normal 9 7 9 4 2" xfId="19139"/>
    <cellStyle name="Normal 9 8" xfId="9517"/>
    <cellStyle name="Normal 9 8 10" xfId="9518"/>
    <cellStyle name="Normal 9 8 11" xfId="9767"/>
    <cellStyle name="Normal 9 8 11 2" xfId="16753"/>
    <cellStyle name="Normal 9 8 12" xfId="20602"/>
    <cellStyle name="Normal 9 8 2" xfId="9519"/>
    <cellStyle name="Normal 9 8 2 10" xfId="20603"/>
    <cellStyle name="Normal 9 8 2 2" xfId="9520"/>
    <cellStyle name="Normal 9 8 2 2 2" xfId="9521"/>
    <cellStyle name="Normal 9 8 2 2 2 2" xfId="9522"/>
    <cellStyle name="Normal 9 8 2 2 2 3" xfId="9523"/>
    <cellStyle name="Normal 9 8 2 2 2 4" xfId="10694"/>
    <cellStyle name="Normal 9 8 2 2 2 4 2" xfId="17679"/>
    <cellStyle name="Normal 9 8 2 2 3" xfId="9524"/>
    <cellStyle name="Normal 9 8 2 2 3 2" xfId="9525"/>
    <cellStyle name="Normal 9 8 2 2 3 3" xfId="9526"/>
    <cellStyle name="Normal 9 8 2 2 3 4" xfId="11331"/>
    <cellStyle name="Normal 9 8 2 2 3 4 2" xfId="18309"/>
    <cellStyle name="Normal 9 8 2 2 4" xfId="9527"/>
    <cellStyle name="Normal 9 8 2 2 4 2" xfId="9528"/>
    <cellStyle name="Normal 9 8 2 2 4 3" xfId="9529"/>
    <cellStyle name="Normal 9 8 2 2 4 4" xfId="11961"/>
    <cellStyle name="Normal 9 8 2 2 4 4 2" xfId="18939"/>
    <cellStyle name="Normal 9 8 2 2 5" xfId="9530"/>
    <cellStyle name="Normal 9 8 2 2 5 2" xfId="9531"/>
    <cellStyle name="Normal 9 8 2 2 5 3" xfId="9532"/>
    <cellStyle name="Normal 9 8 2 2 5 4" xfId="12591"/>
    <cellStyle name="Normal 9 8 2 2 5 4 2" xfId="19569"/>
    <cellStyle name="Normal 9 8 2 2 6" xfId="9533"/>
    <cellStyle name="Normal 9 8 2 2 7" xfId="9534"/>
    <cellStyle name="Normal 9 8 2 2 8" xfId="10165"/>
    <cellStyle name="Normal 9 8 2 2 8 2" xfId="17150"/>
    <cellStyle name="Normal 9 8 2 2 9" xfId="20604"/>
    <cellStyle name="Normal 9 8 2 3" xfId="9535"/>
    <cellStyle name="Normal 9 8 2 3 2" xfId="9536"/>
    <cellStyle name="Normal 9 8 2 3 3" xfId="9537"/>
    <cellStyle name="Normal 9 8 2 3 4" xfId="10429"/>
    <cellStyle name="Normal 9 8 2 3 4 2" xfId="17414"/>
    <cellStyle name="Normal 9 8 2 4" xfId="9538"/>
    <cellStyle name="Normal 9 8 2 4 2" xfId="9539"/>
    <cellStyle name="Normal 9 8 2 4 3" xfId="9540"/>
    <cellStyle name="Normal 9 8 2 4 4" xfId="11066"/>
    <cellStyle name="Normal 9 8 2 4 4 2" xfId="18044"/>
    <cellStyle name="Normal 9 8 2 5" xfId="9541"/>
    <cellStyle name="Normal 9 8 2 5 2" xfId="9542"/>
    <cellStyle name="Normal 9 8 2 5 3" xfId="9543"/>
    <cellStyle name="Normal 9 8 2 5 4" xfId="11696"/>
    <cellStyle name="Normal 9 8 2 5 4 2" xfId="18674"/>
    <cellStyle name="Normal 9 8 2 6" xfId="9544"/>
    <cellStyle name="Normal 9 8 2 6 2" xfId="9545"/>
    <cellStyle name="Normal 9 8 2 6 3" xfId="9546"/>
    <cellStyle name="Normal 9 8 2 6 4" xfId="12326"/>
    <cellStyle name="Normal 9 8 2 6 4 2" xfId="19304"/>
    <cellStyle name="Normal 9 8 2 7" xfId="9547"/>
    <cellStyle name="Normal 9 8 2 8" xfId="9548"/>
    <cellStyle name="Normal 9 8 2 9" xfId="9899"/>
    <cellStyle name="Normal 9 8 2 9 2" xfId="16885"/>
    <cellStyle name="Normal 9 8 3" xfId="9549"/>
    <cellStyle name="Normal 9 8 3 2" xfId="9550"/>
    <cellStyle name="Normal 9 8 3 2 2" xfId="9551"/>
    <cellStyle name="Normal 9 8 3 2 3" xfId="9552"/>
    <cellStyle name="Normal 9 8 3 2 4" xfId="10562"/>
    <cellStyle name="Normal 9 8 3 2 4 2" xfId="17547"/>
    <cellStyle name="Normal 9 8 3 3" xfId="9553"/>
    <cellStyle name="Normal 9 8 3 3 2" xfId="9554"/>
    <cellStyle name="Normal 9 8 3 3 3" xfId="9555"/>
    <cellStyle name="Normal 9 8 3 3 4" xfId="11199"/>
    <cellStyle name="Normal 9 8 3 3 4 2" xfId="18177"/>
    <cellStyle name="Normal 9 8 3 4" xfId="9556"/>
    <cellStyle name="Normal 9 8 3 4 2" xfId="9557"/>
    <cellStyle name="Normal 9 8 3 4 3" xfId="9558"/>
    <cellStyle name="Normal 9 8 3 4 4" xfId="11829"/>
    <cellStyle name="Normal 9 8 3 4 4 2" xfId="18807"/>
    <cellStyle name="Normal 9 8 3 5" xfId="9559"/>
    <cellStyle name="Normal 9 8 3 5 2" xfId="9560"/>
    <cellStyle name="Normal 9 8 3 5 3" xfId="9561"/>
    <cellStyle name="Normal 9 8 3 5 4" xfId="12459"/>
    <cellStyle name="Normal 9 8 3 5 4 2" xfId="19437"/>
    <cellStyle name="Normal 9 8 3 6" xfId="9562"/>
    <cellStyle name="Normal 9 8 3 7" xfId="9563"/>
    <cellStyle name="Normal 9 8 3 8" xfId="10033"/>
    <cellStyle name="Normal 9 8 3 8 2" xfId="17018"/>
    <cellStyle name="Normal 9 8 3 9" xfId="20605"/>
    <cellStyle name="Normal 9 8 4" xfId="9564"/>
    <cellStyle name="Normal 9 8 4 2" xfId="9565"/>
    <cellStyle name="Normal 9 8 4 2 2" xfId="9566"/>
    <cellStyle name="Normal 9 8 4 2 3" xfId="9567"/>
    <cellStyle name="Normal 9 8 4 2 4" xfId="11497"/>
    <cellStyle name="Normal 9 8 4 2 4 2" xfId="18475"/>
    <cellStyle name="Normal 9 8 4 3" xfId="9568"/>
    <cellStyle name="Normal 9 8 4 3 2" xfId="9569"/>
    <cellStyle name="Normal 9 8 4 3 3" xfId="9570"/>
    <cellStyle name="Normal 9 8 4 3 4" xfId="12127"/>
    <cellStyle name="Normal 9 8 4 3 4 2" xfId="19105"/>
    <cellStyle name="Normal 9 8 4 4" xfId="9571"/>
    <cellStyle name="Normal 9 8 4 4 2" xfId="9572"/>
    <cellStyle name="Normal 9 8 4 4 3" xfId="9573"/>
    <cellStyle name="Normal 9 8 4 4 4" xfId="12760"/>
    <cellStyle name="Normal 9 8 4 4 4 2" xfId="19735"/>
    <cellStyle name="Normal 9 8 4 5" xfId="9574"/>
    <cellStyle name="Normal 9 8 4 6" xfId="9575"/>
    <cellStyle name="Normal 9 8 4 7" xfId="10863"/>
    <cellStyle name="Normal 9 8 4 7 2" xfId="17845"/>
    <cellStyle name="Normal 9 8 4 8" xfId="20606"/>
    <cellStyle name="Normal 9 8 5" xfId="9576"/>
    <cellStyle name="Normal 9 8 5 2" xfId="9577"/>
    <cellStyle name="Normal 9 8 5 2 2" xfId="9578"/>
    <cellStyle name="Normal 9 8 5 2 3" xfId="9579"/>
    <cellStyle name="Normal 9 8 5 2 4" xfId="12861"/>
    <cellStyle name="Normal 9 8 5 2 4 2" xfId="19836"/>
    <cellStyle name="Normal 9 8 5 3" xfId="9580"/>
    <cellStyle name="Normal 9 8 5 4" xfId="9581"/>
    <cellStyle name="Normal 9 8 5 5" xfId="10297"/>
    <cellStyle name="Normal 9 8 5 5 2" xfId="17282"/>
    <cellStyle name="Normal 9 8 5 6" xfId="20607"/>
    <cellStyle name="Normal 9 8 6" xfId="9582"/>
    <cellStyle name="Normal 9 8 6 2" xfId="9583"/>
    <cellStyle name="Normal 9 8 6 3" xfId="9584"/>
    <cellStyle name="Normal 9 8 6 4" xfId="10934"/>
    <cellStyle name="Normal 9 8 6 4 2" xfId="17912"/>
    <cellStyle name="Normal 9 8 7" xfId="9585"/>
    <cellStyle name="Normal 9 8 7 2" xfId="9586"/>
    <cellStyle name="Normal 9 8 7 3" xfId="9587"/>
    <cellStyle name="Normal 9 8 7 4" xfId="11564"/>
    <cellStyle name="Normal 9 8 7 4 2" xfId="18542"/>
    <cellStyle name="Normal 9 8 8" xfId="9588"/>
    <cellStyle name="Normal 9 8 8 2" xfId="9589"/>
    <cellStyle name="Normal 9 8 8 3" xfId="9590"/>
    <cellStyle name="Normal 9 8 8 4" xfId="12194"/>
    <cellStyle name="Normal 9 8 8 4 2" xfId="19172"/>
    <cellStyle name="Normal 9 8 9" xfId="9591"/>
    <cellStyle name="Normal 9 9" xfId="9592"/>
    <cellStyle name="Normal 9 9 10" xfId="20608"/>
    <cellStyle name="Normal 9 9 2" xfId="9593"/>
    <cellStyle name="Normal 9 9 2 2" xfId="9594"/>
    <cellStyle name="Normal 9 9 2 2 2" xfId="9595"/>
    <cellStyle name="Normal 9 9 2 2 3" xfId="9596"/>
    <cellStyle name="Normal 9 9 2 2 4" xfId="10628"/>
    <cellStyle name="Normal 9 9 2 2 4 2" xfId="17613"/>
    <cellStyle name="Normal 9 9 2 3" xfId="9597"/>
    <cellStyle name="Normal 9 9 2 3 2" xfId="9598"/>
    <cellStyle name="Normal 9 9 2 3 3" xfId="9599"/>
    <cellStyle name="Normal 9 9 2 3 4" xfId="11265"/>
    <cellStyle name="Normal 9 9 2 3 4 2" xfId="18243"/>
    <cellStyle name="Normal 9 9 2 4" xfId="9600"/>
    <cellStyle name="Normal 9 9 2 4 2" xfId="9601"/>
    <cellStyle name="Normal 9 9 2 4 3" xfId="9602"/>
    <cellStyle name="Normal 9 9 2 4 4" xfId="11895"/>
    <cellStyle name="Normal 9 9 2 4 4 2" xfId="18873"/>
    <cellStyle name="Normal 9 9 2 5" xfId="9603"/>
    <cellStyle name="Normal 9 9 2 5 2" xfId="9604"/>
    <cellStyle name="Normal 9 9 2 5 3" xfId="9605"/>
    <cellStyle name="Normal 9 9 2 5 4" xfId="12525"/>
    <cellStyle name="Normal 9 9 2 5 4 2" xfId="19503"/>
    <cellStyle name="Normal 9 9 2 6" xfId="9606"/>
    <cellStyle name="Normal 9 9 2 7" xfId="9607"/>
    <cellStyle name="Normal 9 9 2 8" xfId="10099"/>
    <cellStyle name="Normal 9 9 2 8 2" xfId="17084"/>
    <cellStyle name="Normal 9 9 2 9" xfId="20609"/>
    <cellStyle name="Normal 9 9 3" xfId="9608"/>
    <cellStyle name="Normal 9 9 3 2" xfId="9609"/>
    <cellStyle name="Normal 9 9 3 3" xfId="9610"/>
    <cellStyle name="Normal 9 9 3 4" xfId="10363"/>
    <cellStyle name="Normal 9 9 3 4 2" xfId="17348"/>
    <cellStyle name="Normal 9 9 4" xfId="9611"/>
    <cellStyle name="Normal 9 9 4 2" xfId="9612"/>
    <cellStyle name="Normal 9 9 4 3" xfId="9613"/>
    <cellStyle name="Normal 9 9 4 4" xfId="11000"/>
    <cellStyle name="Normal 9 9 4 4 2" xfId="17978"/>
    <cellStyle name="Normal 9 9 5" xfId="9614"/>
    <cellStyle name="Normal 9 9 5 2" xfId="9615"/>
    <cellStyle name="Normal 9 9 5 3" xfId="9616"/>
    <cellStyle name="Normal 9 9 5 4" xfId="11630"/>
    <cellStyle name="Normal 9 9 5 4 2" xfId="18608"/>
    <cellStyle name="Normal 9 9 6" xfId="9617"/>
    <cellStyle name="Normal 9 9 6 2" xfId="9618"/>
    <cellStyle name="Normal 9 9 6 3" xfId="9619"/>
    <cellStyle name="Normal 9 9 6 4" xfId="12260"/>
    <cellStyle name="Normal 9 9 6 4 2" xfId="19238"/>
    <cellStyle name="Normal 9 9 7" xfId="9620"/>
    <cellStyle name="Normal 9 9 8" xfId="9621"/>
    <cellStyle name="Normal 9 9 9" xfId="9833"/>
    <cellStyle name="Normal 9 9 9 2" xfId="16819"/>
    <cellStyle name="Notas 2" xfId="9622"/>
    <cellStyle name="Notas 2 2" xfId="9696"/>
    <cellStyle name="Notas 2 3" xfId="20611"/>
    <cellStyle name="Notas 3" xfId="20612"/>
    <cellStyle name="Notas 4" xfId="20610"/>
    <cellStyle name="Note" xfId="9623"/>
    <cellStyle name="Note 2" xfId="9624"/>
    <cellStyle name="Note 2 2" xfId="12864"/>
    <cellStyle name="Note 3" xfId="10864"/>
    <cellStyle name="Output" xfId="9625"/>
    <cellStyle name="Output 2" xfId="9626"/>
    <cellStyle name="Output 2 2" xfId="12865"/>
    <cellStyle name="Output 3" xfId="10865"/>
    <cellStyle name="Porcentual 10" xfId="9627"/>
    <cellStyle name="Porcentual 10 2" xfId="9716"/>
    <cellStyle name="Porcentual 11" xfId="9628"/>
    <cellStyle name="Porcentual 11 2" xfId="9629"/>
    <cellStyle name="Porcentual 11 2 2" xfId="9630"/>
    <cellStyle name="Porcentual 11 2 2 2" xfId="12690"/>
    <cellStyle name="Porcentual 11 2 3" xfId="10793"/>
    <cellStyle name="Porcentual 11 3" xfId="9966"/>
    <cellStyle name="Porcentual 12" xfId="9631"/>
    <cellStyle name="Porcentual 12 2" xfId="9632"/>
    <cellStyle name="Porcentual 12 2 2" xfId="12692"/>
    <cellStyle name="Porcentual 12 3" xfId="10795"/>
    <cellStyle name="Porcentual 13" xfId="9633"/>
    <cellStyle name="Porcentual 13 2" xfId="9634"/>
    <cellStyle name="Porcentual 13 3" xfId="12862"/>
    <cellStyle name="Porcentual 13 4" xfId="20613"/>
    <cellStyle name="Porcentual 14" xfId="9635"/>
    <cellStyle name="Porcentual 15" xfId="9677"/>
    <cellStyle name="Porcentual 16" xfId="16685"/>
    <cellStyle name="Porcentual 2" xfId="9636"/>
    <cellStyle name="Porcentual 2 2" xfId="9637"/>
    <cellStyle name="Porcentual 2 2 2" xfId="9679"/>
    <cellStyle name="Porcentual 2 3" xfId="9638"/>
    <cellStyle name="Porcentual 2 3 2" xfId="9681"/>
    <cellStyle name="Porcentual 2 4" xfId="9639"/>
    <cellStyle name="Porcentual 2 4 2" xfId="9640"/>
    <cellStyle name="Porcentual 2 4 2 2" xfId="9749"/>
    <cellStyle name="Porcentual 2 4 3" xfId="9714"/>
    <cellStyle name="Porcentual 2 5" xfId="9641"/>
    <cellStyle name="Porcentual 2 5 2" xfId="9642"/>
    <cellStyle name="Porcentual 2 5 2 2" xfId="12693"/>
    <cellStyle name="Porcentual 2 5 3" xfId="10796"/>
    <cellStyle name="Porcentual 2 6" xfId="9678"/>
    <cellStyle name="Porcentual 3" xfId="9643"/>
    <cellStyle name="Porcentual 3 2" xfId="9644"/>
    <cellStyle name="Porcentual 3 2 2" xfId="9645"/>
    <cellStyle name="Porcentual 3 2 2 2" xfId="9646"/>
    <cellStyle name="Porcentual 3 2 2 2 2" xfId="9647"/>
    <cellStyle name="Porcentual 3 2 2 2 3" xfId="9648"/>
    <cellStyle name="Porcentual 3 2 2 2 4" xfId="12795"/>
    <cellStyle name="Porcentual 3 2 2 2 4 2" xfId="19770"/>
    <cellStyle name="Porcentual 3 2 2 3" xfId="9649"/>
    <cellStyle name="Porcentual 3 2 2 4" xfId="9650"/>
    <cellStyle name="Porcentual 3 2 2 5" xfId="11431"/>
    <cellStyle name="Porcentual 3 2 2 5 2" xfId="18409"/>
    <cellStyle name="Porcentual 3 2 2 6" xfId="20616"/>
    <cellStyle name="Porcentual 3 2 3" xfId="9651"/>
    <cellStyle name="Porcentual 3 2 3 2" xfId="9652"/>
    <cellStyle name="Porcentual 3 2 3 3" xfId="9653"/>
    <cellStyle name="Porcentual 3 2 3 4" xfId="12061"/>
    <cellStyle name="Porcentual 3 2 3 4 2" xfId="19039"/>
    <cellStyle name="Porcentual 3 2 4" xfId="9654"/>
    <cellStyle name="Porcentual 3 2 4 2" xfId="9655"/>
    <cellStyle name="Porcentual 3 2 4 3" xfId="9656"/>
    <cellStyle name="Porcentual 3 2 4 4" xfId="12694"/>
    <cellStyle name="Porcentual 3 2 4 4 2" xfId="19669"/>
    <cellStyle name="Porcentual 3 2 5" xfId="9657"/>
    <cellStyle name="Porcentual 3 2 6" xfId="9658"/>
    <cellStyle name="Porcentual 3 2 7" xfId="10797"/>
    <cellStyle name="Porcentual 3 2 7 2" xfId="17779"/>
    <cellStyle name="Porcentual 3 2 8" xfId="20615"/>
    <cellStyle name="Porcentual 3 3" xfId="9680"/>
    <cellStyle name="Porcentual 3 4" xfId="20614"/>
    <cellStyle name="Porcentual 4" xfId="9659"/>
    <cellStyle name="Porcentual 4 2" xfId="9683"/>
    <cellStyle name="Porcentual 5" xfId="9660"/>
    <cellStyle name="Porcentual 5 2" xfId="9684"/>
    <cellStyle name="Porcentual 6" xfId="9661"/>
    <cellStyle name="Porcentual 6 2" xfId="9686"/>
    <cellStyle name="Porcentual 7" xfId="9662"/>
    <cellStyle name="Porcentual 7 2" xfId="9663"/>
    <cellStyle name="Porcentual 7 2 2" xfId="9695"/>
    <cellStyle name="Porcentual 7 3" xfId="9689"/>
    <cellStyle name="Porcentual 8" xfId="9664"/>
    <cellStyle name="Porcentual 8 2" xfId="9690"/>
    <cellStyle name="Porcentual 9" xfId="9665"/>
    <cellStyle name="Porcentual 9 2" xfId="9705"/>
    <cellStyle name="Salida 2" xfId="9666"/>
    <cellStyle name="Salida 2 2" xfId="9697"/>
    <cellStyle name="Salida 3" xfId="20617"/>
    <cellStyle name="Texto de advertencia 2" xfId="9667"/>
    <cellStyle name="Texto de advertencia 2 2" xfId="9698"/>
    <cellStyle name="Texto de advertencia 3" xfId="20618"/>
    <cellStyle name="Texto explicativo 2" xfId="9668"/>
    <cellStyle name="Texto explicativo 2 2" xfId="9699"/>
    <cellStyle name="Texto explicativo 3" xfId="20619"/>
    <cellStyle name="Title" xfId="9669"/>
    <cellStyle name="Title 2" xfId="10866"/>
    <cellStyle name="Título 1 2" xfId="9670"/>
    <cellStyle name="Título 1 2 2" xfId="9701"/>
    <cellStyle name="Título 1 3" xfId="20620"/>
    <cellStyle name="Título 2 2" xfId="9671"/>
    <cellStyle name="Título 2 2 2" xfId="9702"/>
    <cellStyle name="Título 2 3" xfId="20621"/>
    <cellStyle name="Título 3 2" xfId="9672"/>
    <cellStyle name="Título 3 2 2" xfId="9703"/>
    <cellStyle name="Título 3 3" xfId="20622"/>
    <cellStyle name="Título 4" xfId="9673"/>
    <cellStyle name="Título 4 2" xfId="9700"/>
    <cellStyle name="Título 4 3" xfId="20623"/>
    <cellStyle name="Título 5" xfId="20624"/>
    <cellStyle name="Total 2" xfId="9674"/>
    <cellStyle name="Total 2 2" xfId="9704"/>
    <cellStyle name="Total 3" xfId="20625"/>
    <cellStyle name="Warning Text" xfId="9675"/>
    <cellStyle name="Warning Text 2" xfId="10867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265060240963857"/>
          <c:y val="3.767123287671644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title>
    <c:autoTitleDeleted val="0"/>
    <c:plotArea>
      <c:layout>
        <c:manualLayout>
          <c:layoutTarget val="inner"/>
          <c:xMode val="edge"/>
          <c:yMode val="edge"/>
          <c:x val="3.3734979450982985E-2"/>
          <c:y val="0.20890445891825471"/>
          <c:w val="0.91566372795521656"/>
          <c:h val="0.7431519276272337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C469-49ED-A324-F96B77FA34EE}"/>
              </c:ext>
            </c:extLst>
          </c:dPt>
          <c:dLbls>
            <c:dLbl>
              <c:idx val="0"/>
              <c:layout>
                <c:manualLayout>
                  <c:x val="-1.9080546959870201E-3"/>
                  <c:y val="7.871908785290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469-49ED-A324-F96B77FA34E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6795383519197721E-3"/>
                  <c:y val="1.7656729613381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69-49ED-A324-F96B77FA34E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187779085111781E-2"/>
                  <c:y val="1.37428973976549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469-49ED-A324-F96B77FA34E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809997962644894E-2"/>
                  <c:y val="1.66780321597389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69-49ED-A324-F96B77FA34E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9873978660394681E-3"/>
                  <c:y val="2.5973684033060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469-49ED-A324-F96B77FA34E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9096585528971292E-2"/>
                  <c:y val="1.86351885563794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69-49ED-A324-F96B77FA34E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B3-2649-8124-54C408E5B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85300688"/>
        <c:axId val="185301248"/>
      </c:barChart>
      <c:catAx>
        <c:axId val="185300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18530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301248"/>
        <c:scaling>
          <c:orientation val="minMax"/>
          <c:max val="0.60000000000000064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18530068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90047169650024"/>
          <c:y val="0.16271213372647281"/>
          <c:w val="0.71734049943922984"/>
          <c:h val="0.7898318157968349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7EA8-4A94-BA8B-B17D658A580F}"/>
              </c:ext>
            </c:extLst>
          </c:dPt>
          <c:dLbls>
            <c:dLbl>
              <c:idx val="0"/>
              <c:layout>
                <c:manualLayout>
                  <c:x val="-1.4954855939673301E-3"/>
                  <c:y val="8.51822541973064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EA8-4A94-BA8B-B17D658A580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565182700675692E-3"/>
                  <c:y val="1.62664388679316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EA8-4A94-BA8B-B17D658A580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6783919568627702E-3"/>
                  <c:y val="3.07943245547319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EA8-4A94-BA8B-B17D658A580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0573930990944769E-3"/>
                  <c:y val="2.83730296450337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EA8-4A94-BA8B-B17D658A580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2199294536832514E-3"/>
                  <c:y val="2.35304398256371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EA8-4A94-BA8B-B17D658A580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9347232963586253E-2"/>
                  <c:y val="1.77193087966392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EA8-4A94-BA8B-B17D658A58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3B-6943-AFCC-A4EFBABB6C6E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218995088"/>
        <c:axId val="218995648"/>
      </c:barChart>
      <c:catAx>
        <c:axId val="2189950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18995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995648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1899508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MOTOCICLISTAS FALLECIDOS
Según Edad - Período: Enero a Octubre de 2012</a:t>
            </a:r>
          </a:p>
        </c:rich>
      </c:tx>
      <c:layout>
        <c:manualLayout>
          <c:xMode val="edge"/>
          <c:yMode val="edge"/>
          <c:x val="0.18902481701982371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528644897748538E-2"/>
          <c:y val="0.18343195266275344"/>
          <c:w val="0.85772527972021062"/>
          <c:h val="0.61538461538461564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139202633733854E-2"/>
                  <c:y val="-1.00787401574802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47D-4794-B222-8642952B9DB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507183168799961E-2"/>
                  <c:y val="-1.69820932146796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47D-4794-B222-8642952B9DB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5824444681301248E-3"/>
                  <c:y val="-1.79682865085651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47D-4794-B222-8642952B9DB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4103770949637279E-3"/>
                  <c:y val="-8.1063535697091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47D-4794-B222-8642952B9DB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1705663709213402E-2"/>
                  <c:y val="3.23275714796006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47D-4794-B222-8642952B9DB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4520516744367223E-2"/>
                  <c:y val="-7.12016027582349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47D-4794-B222-8642952B9DB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3663647518151231E-2"/>
                  <c:y val="-3.47335725046300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47D-4794-B222-8642952B9DB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8999103693690809E-2"/>
                  <c:y val="-9.0925468636005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47D-4794-B222-8642952B9DB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6.0416272455337287E-3"/>
                  <c:y val="-4.16158039416663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47D-4794-B222-8642952B9DB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544213214012316E-2"/>
                  <c:y val="-9.09254686360050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47D-4794-B222-8642952B9DBE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4.5173934394502424E-3"/>
                  <c:y val="-1.20511267452515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47D-4794-B222-8642952B9DB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9.8526362270388076E-3"/>
                  <c:y val="-1.10649334513658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47D-4794-B222-8642952B9DBE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1.3155568043042081E-2"/>
                  <c:y val="-7.1201602758235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E47D-4794-B222-8642952B9DB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1.4425762111567791E-2"/>
                  <c:y val="-7.12016027582345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E47D-4794-B222-8642952B9DB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F-2946-8D97-2A2D2D712FF5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997888"/>
        <c:axId val="218998448"/>
      </c:barChart>
      <c:catAx>
        <c:axId val="21899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18998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998448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18997888"/>
        <c:crosses val="autoZero"/>
        <c:crossBetween val="between"/>
        <c:majorUnit val="4.0000000000000022E-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UY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MOTOCICLISTAS FALLECIDOS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UY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COLISIÓN CON OTRO VEHÍCULO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UY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Año 2013</a:t>
            </a:r>
          </a:p>
        </c:rich>
      </c:tx>
      <c:layout>
        <c:manualLayout>
          <c:xMode val="edge"/>
          <c:yMode val="edge"/>
          <c:x val="0.23500630602993094"/>
          <c:y val="3.4267912772585812E-2"/>
        </c:manualLayout>
      </c:layout>
      <c:overlay val="0"/>
      <c:spPr>
        <a:noFill/>
        <a:ln w="25400">
          <a:noFill/>
        </a:ln>
      </c:spPr>
    </c:title>
    <c:autoTitleDeleted val="0"/>
    <c:view3D>
      <c:rotX val="70"/>
      <c:hPercent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082021700674251E-2"/>
          <c:y val="0.25784922728757381"/>
          <c:w val="0.71101487627063564"/>
          <c:h val="0.69071919270772753"/>
        </c:manualLayout>
      </c:layout>
      <c:pie3DChart>
        <c:varyColors val="1"/>
        <c:ser>
          <c:idx val="0"/>
          <c:order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motos!$V$53:$V$57</c:f>
              <c:strCache>
                <c:ptCount val="5"/>
                <c:pt idx="0">
                  <c:v>CAMIÓN</c:v>
                </c:pt>
                <c:pt idx="1">
                  <c:v>AUTO</c:v>
                </c:pt>
                <c:pt idx="2">
                  <c:v>MOTO</c:v>
                </c:pt>
                <c:pt idx="3">
                  <c:v>CAMIONETA</c:v>
                </c:pt>
                <c:pt idx="4">
                  <c:v>OTROS</c:v>
                </c:pt>
              </c:strCache>
            </c:strRef>
          </c:cat>
          <c:val>
            <c:numRef>
              <c:f>motos!$W$53:$W$57</c:f>
              <c:numCache>
                <c:formatCode>General</c:formatCode>
                <c:ptCount val="5"/>
                <c:pt idx="0">
                  <c:v>0.2484472049689441</c:v>
                </c:pt>
                <c:pt idx="1">
                  <c:v>0.2857142857142857</c:v>
                </c:pt>
                <c:pt idx="2">
                  <c:v>0.21118012422360249</c:v>
                </c:pt>
                <c:pt idx="3">
                  <c:v>0.18012422360248448</c:v>
                </c:pt>
                <c:pt idx="4">
                  <c:v>1.8633540372670808E-2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88-1A4D-AF9D-37471DBBF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84705320930898"/>
          <c:y val="0.28554860548973432"/>
          <c:w val="0.95058572223926552"/>
          <c:h val="0.83874342809956481"/>
        </c:manualLayout>
      </c:layout>
      <c:overlay val="0"/>
      <c:txPr>
        <a:bodyPr/>
        <a:lstStyle/>
        <a:p>
          <a:pPr>
            <a:defRPr sz="5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4751884737812438"/>
          <c:y val="3.96825196850396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title>
    <c:autoTitleDeleted val="0"/>
    <c:plotArea>
      <c:layout>
        <c:manualLayout>
          <c:layoutTarget val="inner"/>
          <c:xMode val="edge"/>
          <c:yMode val="edge"/>
          <c:x val="0.13475223969497899"/>
          <c:y val="0.25396923816204031"/>
          <c:w val="0.57801618606004146"/>
          <c:h val="0.64682790344424379"/>
        </c:manualLayout>
      </c:layout>
      <c:pieChart>
        <c:varyColors val="1"/>
        <c:ser>
          <c:idx val="0"/>
          <c:order val="0"/>
          <c:tx>
            <c:strRef>
              <c:f>Casco!$A$4</c:f>
              <c:strCache>
                <c:ptCount val="1"/>
                <c:pt idx="0">
                  <c:v>Herido leve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0CB-4F53-88A3-8DA219AFA7BD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0CB-4F53-88A3-8DA219AFA7BD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Casco!$B$3:$C$3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Casco!$B$4:$C$4</c:f>
              <c:numCache>
                <c:formatCode>General</c:formatCode>
                <c:ptCount val="2"/>
                <c:pt idx="0">
                  <c:v>23</c:v>
                </c:pt>
                <c:pt idx="1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68-7348-961E-FB4D3E5CC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42851026600462"/>
          <c:y val="0.37698561679792442"/>
          <c:w val="0.9716345563188159"/>
          <c:h val="0.6627015223097713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2975023283379901"/>
          <c:y val="3.9840622331847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title>
    <c:autoTitleDeleted val="0"/>
    <c:plotArea>
      <c:layout>
        <c:manualLayout>
          <c:layoutTarget val="inner"/>
          <c:xMode val="edge"/>
          <c:yMode val="edge"/>
          <c:x val="0.13620119358057844"/>
          <c:y val="0.25498007968128888"/>
          <c:w val="0.58064719368560003"/>
          <c:h val="0.64541832669322763"/>
        </c:manualLayout>
      </c:layout>
      <c:pieChart>
        <c:varyColors val="1"/>
        <c:ser>
          <c:idx val="0"/>
          <c:order val="0"/>
          <c:tx>
            <c:strRef>
              <c:f>Casco!$A$5</c:f>
              <c:strCache>
                <c:ptCount val="1"/>
                <c:pt idx="0">
                  <c:v>Herido grave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694-4D79-B535-1CFD4468FF2C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694-4D79-B535-1CFD4468FF2C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Casco!$B$3:$C$3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Casco!$B$5:$C$5</c:f>
              <c:numCache>
                <c:formatCode>General</c:formatCode>
                <c:ptCount val="2"/>
                <c:pt idx="0">
                  <c:v>34.4</c:v>
                </c:pt>
                <c:pt idx="1">
                  <c:v>65.599999999999994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F1-EF42-88EB-BB5913BAF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3871268779574559"/>
          <c:y val="0.37848612296959927"/>
          <c:w val="0.97132955154799194"/>
          <c:h val="0.6653385194320589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Fallecidos</a:t>
            </a:r>
          </a:p>
        </c:rich>
      </c:tx>
      <c:layout>
        <c:manualLayout>
          <c:xMode val="edge"/>
          <c:yMode val="edge"/>
          <c:x val="0.36524934383202101"/>
          <c:y val="3.984062233184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29835126591244"/>
          <c:y val="0.25498007968128888"/>
          <c:w val="0.57447007448915965"/>
          <c:h val="0.64541832669322763"/>
        </c:manualLayout>
      </c:layout>
      <c:pieChart>
        <c:varyColors val="1"/>
        <c:ser>
          <c:idx val="0"/>
          <c:order val="0"/>
          <c:tx>
            <c:strRef>
              <c:f>Casco!$A$6</c:f>
              <c:strCache>
                <c:ptCount val="1"/>
                <c:pt idx="0">
                  <c:v>Fallecido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2846-4ABC-905A-CCB50FC21886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846-4ABC-905A-CCB50FC21886}"/>
              </c:ext>
            </c:extLst>
          </c:dPt>
          <c:dLbls>
            <c:dLbl>
              <c:idx val="0"/>
              <c:layout>
                <c:manualLayout>
                  <c:x val="-9.5262235869533529E-2"/>
                  <c:y val="-0.2447064236492414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846-4ABC-905A-CCB50FC2188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8014454560250995E-2"/>
                  <c:y val="0.223963359161787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846-4ABC-905A-CCB50FC21886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Casco!$B$3:$C$3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Casco!$B$6:$C$6</c:f>
              <c:numCache>
                <c:formatCode>General</c:formatCode>
                <c:ptCount val="2"/>
                <c:pt idx="0">
                  <c:v>46</c:v>
                </c:pt>
                <c:pt idx="1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F5-F549-B714-56826E98F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42851026600462"/>
          <c:y val="0.37848612296959927"/>
          <c:w val="0.9716345563188159"/>
          <c:h val="0.6653385194320589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483619344773419E-2"/>
          <c:y val="8.4656303365600968E-2"/>
          <c:w val="0.87987519500780065"/>
          <c:h val="0.589948614078612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tasaxdepto!$B$27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8"/>
              <c:layout>
                <c:manualLayout>
                  <c:x val="-6.2836529209204534E-3"/>
                  <c:y val="6.47515747925065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C8-4843-B87B-BE2F2C12A1E7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Casco!$A$28:$A$46</c:f>
              <c:strCache>
                <c:ptCount val="19"/>
                <c:pt idx="0">
                  <c:v>RIVERA</c:v>
                </c:pt>
                <c:pt idx="1">
                  <c:v>SALTO</c:v>
                </c:pt>
                <c:pt idx="2">
                  <c:v>ARTIGAS</c:v>
                </c:pt>
                <c:pt idx="3">
                  <c:v>MALDONADO</c:v>
                </c:pt>
                <c:pt idx="4">
                  <c:v>LAVALLEJA</c:v>
                </c:pt>
                <c:pt idx="5">
                  <c:v>MONTEVIDEO</c:v>
                </c:pt>
                <c:pt idx="6">
                  <c:v>RIO NEGRO</c:v>
                </c:pt>
                <c:pt idx="7">
                  <c:v>TREINTA Y TRES</c:v>
                </c:pt>
                <c:pt idx="8">
                  <c:v>FLORIDA</c:v>
                </c:pt>
                <c:pt idx="9">
                  <c:v>FLORES</c:v>
                </c:pt>
                <c:pt idx="10">
                  <c:v>PAYSANDU</c:v>
                </c:pt>
                <c:pt idx="11">
                  <c:v>ROCHA</c:v>
                </c:pt>
                <c:pt idx="12">
                  <c:v>SAN JOSE</c:v>
                </c:pt>
                <c:pt idx="13">
                  <c:v>TACUAREMBÓ</c:v>
                </c:pt>
                <c:pt idx="14">
                  <c:v>CANELONES</c:v>
                </c:pt>
                <c:pt idx="15">
                  <c:v>DURAZNO</c:v>
                </c:pt>
                <c:pt idx="16">
                  <c:v>COLONIA</c:v>
                </c:pt>
                <c:pt idx="17">
                  <c:v>CERRO LARGO</c:v>
                </c:pt>
                <c:pt idx="18">
                  <c:v>SORIANO</c:v>
                </c:pt>
              </c:strCache>
            </c:strRef>
          </c:cat>
          <c:val>
            <c:numRef>
              <c:f>Casco!$B$28:$B$46</c:f>
              <c:numCache>
                <c:formatCode>General</c:formatCode>
                <c:ptCount val="19"/>
                <c:pt idx="0">
                  <c:v>0.93200000000000005</c:v>
                </c:pt>
                <c:pt idx="1">
                  <c:v>0.93</c:v>
                </c:pt>
                <c:pt idx="2">
                  <c:v>0.91300000000000003</c:v>
                </c:pt>
                <c:pt idx="3">
                  <c:v>0.86</c:v>
                </c:pt>
                <c:pt idx="4">
                  <c:v>0.84499999999999997</c:v>
                </c:pt>
                <c:pt idx="5">
                  <c:v>0.82399999999999995</c:v>
                </c:pt>
                <c:pt idx="6">
                  <c:v>0.81100000000000005</c:v>
                </c:pt>
                <c:pt idx="7">
                  <c:v>0.80300000000000005</c:v>
                </c:pt>
                <c:pt idx="8">
                  <c:v>0.79200000000000004</c:v>
                </c:pt>
                <c:pt idx="9">
                  <c:v>0.74199999999999999</c:v>
                </c:pt>
                <c:pt idx="10">
                  <c:v>0.67100000000000004</c:v>
                </c:pt>
                <c:pt idx="11">
                  <c:v>0.66300000000000003</c:v>
                </c:pt>
                <c:pt idx="12">
                  <c:v>0.60799999999999998</c:v>
                </c:pt>
                <c:pt idx="13">
                  <c:v>0.59599999999999997</c:v>
                </c:pt>
                <c:pt idx="14">
                  <c:v>0.55000000000000004</c:v>
                </c:pt>
                <c:pt idx="15">
                  <c:v>0.54200000000000004</c:v>
                </c:pt>
                <c:pt idx="16">
                  <c:v>0.44500000000000001</c:v>
                </c:pt>
                <c:pt idx="17">
                  <c:v>0.20300000000000001</c:v>
                </c:pt>
                <c:pt idx="18">
                  <c:v>7.1999999999999995E-2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01-F84B-91A8-D5535B21F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19196304"/>
        <c:axId val="219196864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7C8-4843-B87B-BE2F2C12A1E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C8-4843-B87B-BE2F2C12A1E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C8-4843-B87B-BE2F2C12A1E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C8-4843-B87B-BE2F2C12A1E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7C8-4843-B87B-BE2F2C12A1E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C8-4843-B87B-BE2F2C12A1E7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C8-4843-B87B-BE2F2C12A1E7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C8-4843-B87B-BE2F2C12A1E7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C8-4843-B87B-BE2F2C12A1E7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C8-4843-B87B-BE2F2C12A1E7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7C8-4843-B87B-BE2F2C12A1E7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E7C8-4843-B87B-BE2F2C12A1E7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E7C8-4843-B87B-BE2F2C12A1E7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E7C8-4843-B87B-BE2F2C12A1E7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4.8745030116165176E-2"/>
                  <c:y val="-4.0917184642977084E-2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71%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E7C8-4843-B87B-BE2F2C12A1E7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E7C8-4843-B87B-BE2F2C12A1E7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E7C8-4843-B87B-BE2F2C12A1E7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E7C8-4843-B87B-BE2F2C12A1E7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E7C8-4843-B87B-BE2F2C12A1E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Casco!$A$28:$A$46</c:f>
              <c:strCache>
                <c:ptCount val="19"/>
                <c:pt idx="0">
                  <c:v>RIVERA</c:v>
                </c:pt>
                <c:pt idx="1">
                  <c:v>SALTO</c:v>
                </c:pt>
                <c:pt idx="2">
                  <c:v>ARTIGAS</c:v>
                </c:pt>
                <c:pt idx="3">
                  <c:v>MALDONADO</c:v>
                </c:pt>
                <c:pt idx="4">
                  <c:v>LAVALLEJA</c:v>
                </c:pt>
                <c:pt idx="5">
                  <c:v>MONTEVIDEO</c:v>
                </c:pt>
                <c:pt idx="6">
                  <c:v>RIO NEGRO</c:v>
                </c:pt>
                <c:pt idx="7">
                  <c:v>TREINTA Y TRES</c:v>
                </c:pt>
                <c:pt idx="8">
                  <c:v>FLORIDA</c:v>
                </c:pt>
                <c:pt idx="9">
                  <c:v>FLORES</c:v>
                </c:pt>
                <c:pt idx="10">
                  <c:v>PAYSANDU</c:v>
                </c:pt>
                <c:pt idx="11">
                  <c:v>ROCHA</c:v>
                </c:pt>
                <c:pt idx="12">
                  <c:v>SAN JOSE</c:v>
                </c:pt>
                <c:pt idx="13">
                  <c:v>TACUAREMBÓ</c:v>
                </c:pt>
                <c:pt idx="14">
                  <c:v>CANELONES</c:v>
                </c:pt>
                <c:pt idx="15">
                  <c:v>DURAZNO</c:v>
                </c:pt>
                <c:pt idx="16">
                  <c:v>COLONIA</c:v>
                </c:pt>
                <c:pt idx="17">
                  <c:v>CERRO LARGO</c:v>
                </c:pt>
                <c:pt idx="18">
                  <c:v>SORIANO</c:v>
                </c:pt>
              </c:strCache>
            </c:strRef>
          </c:cat>
          <c:val>
            <c:numRef>
              <c:f>Casco!$C$28:$C$46</c:f>
              <c:numCache>
                <c:formatCode>General</c:formatCode>
                <c:ptCount val="19"/>
                <c:pt idx="0">
                  <c:v>0.71</c:v>
                </c:pt>
                <c:pt idx="1">
                  <c:v>0.71</c:v>
                </c:pt>
                <c:pt idx="2">
                  <c:v>0.71</c:v>
                </c:pt>
                <c:pt idx="3">
                  <c:v>0.71</c:v>
                </c:pt>
                <c:pt idx="4">
                  <c:v>0.71</c:v>
                </c:pt>
                <c:pt idx="5">
                  <c:v>0.71</c:v>
                </c:pt>
                <c:pt idx="6">
                  <c:v>0.71</c:v>
                </c:pt>
                <c:pt idx="7">
                  <c:v>0.71</c:v>
                </c:pt>
                <c:pt idx="8">
                  <c:v>0.71</c:v>
                </c:pt>
                <c:pt idx="9">
                  <c:v>0.71</c:v>
                </c:pt>
                <c:pt idx="10">
                  <c:v>0.71</c:v>
                </c:pt>
                <c:pt idx="11">
                  <c:v>0.71</c:v>
                </c:pt>
                <c:pt idx="12">
                  <c:v>0.71</c:v>
                </c:pt>
                <c:pt idx="13">
                  <c:v>0.71</c:v>
                </c:pt>
                <c:pt idx="14">
                  <c:v>0.71</c:v>
                </c:pt>
                <c:pt idx="15">
                  <c:v>0.71</c:v>
                </c:pt>
                <c:pt idx="16">
                  <c:v>0.71</c:v>
                </c:pt>
                <c:pt idx="17">
                  <c:v>0.71</c:v>
                </c:pt>
                <c:pt idx="18">
                  <c:v>0.71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01-F84B-91A8-D5535B21F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196304"/>
        <c:axId val="219196864"/>
      </c:lineChart>
      <c:catAx>
        <c:axId val="21919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19196864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21919686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19196304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Casco2!$A$5:$A$23</c:f>
              <c:strCache>
                <c:ptCount val="19"/>
                <c:pt idx="0">
                  <c:v>SORIANO</c:v>
                </c:pt>
                <c:pt idx="1">
                  <c:v>CERRO LARGO</c:v>
                </c:pt>
                <c:pt idx="2">
                  <c:v>CANELONES</c:v>
                </c:pt>
                <c:pt idx="3">
                  <c:v>COLONIA</c:v>
                </c:pt>
                <c:pt idx="4">
                  <c:v>DURAZNO</c:v>
                </c:pt>
                <c:pt idx="5">
                  <c:v>TACUAREMBÓ</c:v>
                </c:pt>
                <c:pt idx="6">
                  <c:v>PAYSANDÚ</c:v>
                </c:pt>
                <c:pt idx="7">
                  <c:v>SAN JOSÉ</c:v>
                </c:pt>
                <c:pt idx="8">
                  <c:v>ROCHA</c:v>
                </c:pt>
                <c:pt idx="9">
                  <c:v>FLORES</c:v>
                </c:pt>
                <c:pt idx="10">
                  <c:v>TREINTA Y TRES</c:v>
                </c:pt>
                <c:pt idx="11">
                  <c:v>MONTEVIDEO</c:v>
                </c:pt>
                <c:pt idx="12">
                  <c:v>MALDONADO</c:v>
                </c:pt>
                <c:pt idx="13">
                  <c:v>FLORIDA</c:v>
                </c:pt>
                <c:pt idx="14">
                  <c:v>RÍO NEGRO</c:v>
                </c:pt>
                <c:pt idx="15">
                  <c:v>SALTO</c:v>
                </c:pt>
                <c:pt idx="16">
                  <c:v>LAVALLEJA</c:v>
                </c:pt>
                <c:pt idx="17">
                  <c:v>ARTIGAS</c:v>
                </c:pt>
                <c:pt idx="18">
                  <c:v>RIVERA</c:v>
                </c:pt>
              </c:strCache>
            </c:strRef>
          </c:cat>
          <c:val>
            <c:numRef>
              <c:f>Casco2!$E$5:$E$23</c:f>
              <c:numCache>
                <c:formatCode>General</c:formatCode>
                <c:ptCount val="19"/>
                <c:pt idx="0">
                  <c:v>7.7319587628865982E-2</c:v>
                </c:pt>
                <c:pt idx="1">
                  <c:v>0.20934959349593496</c:v>
                </c:pt>
                <c:pt idx="2">
                  <c:v>0.55740181268882172</c:v>
                </c:pt>
                <c:pt idx="3">
                  <c:v>0.56353591160220995</c:v>
                </c:pt>
                <c:pt idx="4">
                  <c:v>0.61111111111111116</c:v>
                </c:pt>
                <c:pt idx="5">
                  <c:v>0.70828603859250849</c:v>
                </c:pt>
                <c:pt idx="6">
                  <c:v>0.7167630057803468</c:v>
                </c:pt>
                <c:pt idx="7">
                  <c:v>0.74186550976138832</c:v>
                </c:pt>
                <c:pt idx="8">
                  <c:v>0.8035714285714286</c:v>
                </c:pt>
                <c:pt idx="9">
                  <c:v>0.82539682539682535</c:v>
                </c:pt>
                <c:pt idx="10">
                  <c:v>0.84146341463414631</c:v>
                </c:pt>
                <c:pt idx="11">
                  <c:v>0.85366876310272533</c:v>
                </c:pt>
                <c:pt idx="12">
                  <c:v>0.881021897810219</c:v>
                </c:pt>
                <c:pt idx="13">
                  <c:v>0.88773388773388773</c:v>
                </c:pt>
                <c:pt idx="14">
                  <c:v>0.90625</c:v>
                </c:pt>
                <c:pt idx="15">
                  <c:v>0.91385331781140866</c:v>
                </c:pt>
                <c:pt idx="16">
                  <c:v>0.91666666666666663</c:v>
                </c:pt>
                <c:pt idx="17">
                  <c:v>0.95943204868154153</c:v>
                </c:pt>
                <c:pt idx="18">
                  <c:v>0.97410071942446042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1E-824D-97D8-2CB4EB33A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1151520"/>
        <c:axId val="221152080"/>
      </c:barChart>
      <c:catAx>
        <c:axId val="221151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UY"/>
          </a:p>
        </c:txPr>
        <c:crossAx val="221152080"/>
        <c:crosses val="autoZero"/>
        <c:auto val="1"/>
        <c:lblAlgn val="ctr"/>
        <c:lblOffset val="100"/>
        <c:noMultiLvlLbl val="0"/>
      </c:catAx>
      <c:valAx>
        <c:axId val="221152080"/>
        <c:scaling>
          <c:orientation val="minMax"/>
          <c:max val="1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UY"/>
          </a:p>
        </c:txPr>
        <c:crossAx val="221151520"/>
        <c:crosses val="autoZero"/>
        <c:crossBetween val="between"/>
        <c:minorUnit val="1.0000000000000005E-2"/>
      </c:valAx>
    </c:plotArea>
    <c:plotVisOnly val="1"/>
    <c:dispBlanksAs val="gap"/>
    <c:showDLblsOverMax val="0"/>
  </c:chart>
  <c:spPr>
    <a:effectLst>
      <a:innerShdw blurRad="63500" dist="50800" dir="2700000">
        <a:prstClr val="black">
          <a:alpha val="50000"/>
        </a:prst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UY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62240663900418E-2"/>
          <c:y val="9.8039528567735706E-2"/>
          <c:w val="0.8672199170124486"/>
          <c:h val="0.6764727471173761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54573572494308E-2"/>
                  <c:y val="-1.06527848812750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EF3-4BE8-A671-D764BA2AC53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8525391794906101E-2"/>
                  <c:y val="-1.75120328575087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EF3-4BE8-A671-D764BA2AC53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7581598980625424E-3"/>
                  <c:y val="-2.00403484782388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EF3-4BE8-A671-D764BA2AC53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8599122205159992E-3"/>
                  <c:y val="-7.46563743506941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EF3-4BE8-A671-D764BA2AC53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3472626087714252E-2"/>
                  <c:y val="-1.00844871762034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EF3-4BE8-A671-D764BA2AC53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2780082987551886E-2"/>
                  <c:y val="-3.76759589597920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EF3-4BE8-A671-D764BA2AC53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6610361464153081E-2"/>
                  <c:y val="-9.0284218524093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EF3-4BE8-A671-D764BA2AC53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8429117522152602E-3"/>
                  <c:y val="-6.21388424410887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EF3-4BE8-A671-D764BA2AC532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3.2047135186958958E-3"/>
                  <c:y val="-1.12114676651365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EF3-4BE8-A671-D764BA2AC532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9.1094629768791267E-3"/>
                  <c:y val="-1.1252940366148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EF3-4BE8-A671-D764BA2AC532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1.0865052656799693E-2"/>
                  <c:y val="-9.74132087766239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EF3-4BE8-A671-D764BA2AC532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Mode val="edge"/>
                  <c:yMode val="edge"/>
                  <c:x val="0.79875518672199153"/>
                  <c:y val="0.52614546998018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EF3-4BE8-A671-D764BA2AC53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alcohol!$K$4:$W$4</c:f>
              <c:strCache>
                <c:ptCount val="13"/>
                <c:pt idx="0">
                  <c:v>15 a 19</c:v>
                </c:pt>
                <c:pt idx="1">
                  <c:v>20 a 24</c:v>
                </c:pt>
                <c:pt idx="2">
                  <c:v>25 a 29</c:v>
                </c:pt>
                <c:pt idx="3">
                  <c:v>30 a 34</c:v>
                </c:pt>
                <c:pt idx="4">
                  <c:v>35 a 39</c:v>
                </c:pt>
                <c:pt idx="5">
                  <c:v>40 a 44</c:v>
                </c:pt>
                <c:pt idx="6">
                  <c:v>45 a 49</c:v>
                </c:pt>
                <c:pt idx="7">
                  <c:v>50 a 54</c:v>
                </c:pt>
                <c:pt idx="8">
                  <c:v>55 a 59</c:v>
                </c:pt>
                <c:pt idx="9">
                  <c:v>60 a 64</c:v>
                </c:pt>
                <c:pt idx="10">
                  <c:v>65 a 69</c:v>
                </c:pt>
                <c:pt idx="11">
                  <c:v>70 y más</c:v>
                </c:pt>
                <c:pt idx="12">
                  <c:v>Sin datos</c:v>
                </c:pt>
              </c:strCache>
            </c:strRef>
          </c:cat>
          <c:val>
            <c:numRef>
              <c:f>alcohol!$K$11:$W$11</c:f>
              <c:numCache>
                <c:formatCode>General</c:formatCode>
                <c:ptCount val="13"/>
                <c:pt idx="0">
                  <c:v>2.924451665312754E-2</c:v>
                </c:pt>
                <c:pt idx="1">
                  <c:v>4.307582769668921E-2</c:v>
                </c:pt>
                <c:pt idx="2">
                  <c:v>5.5664445315562527E-2</c:v>
                </c:pt>
                <c:pt idx="3">
                  <c:v>4.7158871279474296E-2</c:v>
                </c:pt>
                <c:pt idx="4">
                  <c:v>6.0364464692482918E-2</c:v>
                </c:pt>
                <c:pt idx="5">
                  <c:v>4.7226043099495643E-2</c:v>
                </c:pt>
                <c:pt idx="6">
                  <c:v>3.8622129436325675E-2</c:v>
                </c:pt>
                <c:pt idx="7">
                  <c:v>4.6658986175115207E-2</c:v>
                </c:pt>
                <c:pt idx="8">
                  <c:v>5.3713527851458887E-2</c:v>
                </c:pt>
                <c:pt idx="9">
                  <c:v>5.1652892561983473E-2</c:v>
                </c:pt>
                <c:pt idx="10">
                  <c:v>3.3244680851063829E-2</c:v>
                </c:pt>
                <c:pt idx="11">
                  <c:v>3.1887755102040817E-2</c:v>
                </c:pt>
                <c:pt idx="12">
                  <c:v>5.6053811659192827E-2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CC-5E41-8C3E-F93DB77E8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88448"/>
        <c:axId val="220689008"/>
      </c:barChart>
      <c:catAx>
        <c:axId val="22068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20689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689008"/>
        <c:scaling>
          <c:orientation val="minMax"/>
          <c:max val="7.0000000000000021E-2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20688448"/>
        <c:crosses val="autoZero"/>
        <c:crossBetween val="between"/>
        <c:majorUnit val="2.0000000000000011E-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308685358205069E-2"/>
          <c:y val="9.7720025129878818E-2"/>
          <c:w val="0.85507419261592565"/>
          <c:h val="0.6742681733958526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718376735564875E-2"/>
                  <c:y val="-1.12115176896434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973-4C2A-8FBC-A0FC2EBE681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999996592911219E-2"/>
                  <c:y val="-1.74005878556444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973-4C2A-8FBC-A0FC2EBE681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5776408421289014E-3"/>
                  <c:y val="-1.80780335287202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973-4C2A-8FBC-A0FC2EBE681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4368753345979434E-3"/>
                  <c:y val="-1.42601942068837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973-4C2A-8FBC-A0FC2EBE681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407792297189184E-4"/>
                  <c:y val="-6.93785951670299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973-4C2A-8FBC-A0FC2EBE681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7296529751669934E-4"/>
                  <c:y val="2.71684500118411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973-4C2A-8FBC-A0FC2EBE6819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79296226579119256"/>
                  <c:y val="0.2736160703635078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U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973-4C2A-8FBC-A0FC2EBE6819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90062293895360002"/>
                  <c:y val="0.7329001884736856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U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973-4C2A-8FBC-A0FC2EBE6819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Mode val="edge"/>
                  <c:yMode val="edge"/>
                  <c:x val="0.78053988042645339"/>
                  <c:y val="0.6970695125927457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U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973-4C2A-8FBC-A0FC2EBE6819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85300379505490398"/>
                  <c:y val="0.6970695125927457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U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973-4C2A-8FBC-A0FC2EBE6819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Mode val="edge"/>
                  <c:yMode val="edge"/>
                  <c:x val="0.92132691456172877"/>
                  <c:y val="0.7003268467637399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U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2973-4C2A-8FBC-A0FC2EBE6819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Mode val="edge"/>
                  <c:yMode val="edge"/>
                  <c:x val="0.79710306091289951"/>
                  <c:y val="0.5244308015300563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U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2973-4C2A-8FBC-A0FC2EBE681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alcohol!$B$20:$H$20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alcohol!$B$31:$H$31</c:f>
              <c:numCache>
                <c:formatCode>General</c:formatCode>
                <c:ptCount val="7"/>
                <c:pt idx="0">
                  <c:v>3.2115171650055369E-2</c:v>
                </c:pt>
                <c:pt idx="1">
                  <c:v>2.743259085580305E-2</c:v>
                </c:pt>
                <c:pt idx="2">
                  <c:v>2.8182028182028182E-2</c:v>
                </c:pt>
                <c:pt idx="3">
                  <c:v>3.0825608967449881E-2</c:v>
                </c:pt>
                <c:pt idx="4">
                  <c:v>3.709519136408243E-2</c:v>
                </c:pt>
                <c:pt idx="5">
                  <c:v>7.9315383009810059E-2</c:v>
                </c:pt>
                <c:pt idx="6">
                  <c:v>0.13534031413612566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09-5347-95FB-098518EE6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91248"/>
        <c:axId val="220691808"/>
      </c:barChart>
      <c:catAx>
        <c:axId val="22069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20691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691808"/>
        <c:scaling>
          <c:orientation val="minMax"/>
          <c:max val="0.1500000000000002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20691248"/>
        <c:crosses val="autoZero"/>
        <c:crossBetween val="between"/>
        <c:majorUnit val="3.0000000000000002E-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164949407824264E-2"/>
          <c:y val="0.1666673125438389"/>
          <c:w val="0.46703359352677704"/>
          <c:h val="0.67460578886791944"/>
        </c:manualLayout>
      </c:layout>
      <c:pieChart>
        <c:varyColors val="1"/>
        <c:ser>
          <c:idx val="0"/>
          <c:order val="0"/>
          <c:tx>
            <c:strRef>
              <c:f>Casco!$A$4</c:f>
              <c:strCache>
                <c:ptCount val="1"/>
                <c:pt idx="0">
                  <c:v>Herido leve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AC1-4857-9965-49C92F0E795E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AC1-4857-9965-49C92F0E795E}"/>
              </c:ext>
            </c:extLst>
          </c:dPt>
          <c:dLbls>
            <c:dLbl>
              <c:idx val="0"/>
              <c:layout>
                <c:manualLayout>
                  <c:x val="5.7692385082719518E-2"/>
                  <c:y val="0.165656042085021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AC1-4857-9965-49C92F0E795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318298387751078E-2"/>
                  <c:y val="-4.686491651499278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AC1-4857-9965-49C92F0E795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093917353327009E-4"/>
                  <c:y val="1.63426900725392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AC1-4857-9965-49C92F0E795E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alcohol!$J$37:$J$39</c:f>
              <c:strCache>
                <c:ptCount val="3"/>
                <c:pt idx="0">
                  <c:v>Cero</c:v>
                </c:pt>
                <c:pt idx="1">
                  <c:v>entre 0 y 0,3 g/l</c:v>
                </c:pt>
                <c:pt idx="2">
                  <c:v>mayor a 0,3 g/l</c:v>
                </c:pt>
              </c:strCache>
            </c:strRef>
          </c:cat>
          <c:val>
            <c:numRef>
              <c:f>alcohol!$K$37:$K$39</c:f>
              <c:numCache>
                <c:formatCode>General</c:formatCode>
                <c:ptCount val="3"/>
                <c:pt idx="0">
                  <c:v>0.94099999999999995</c:v>
                </c:pt>
                <c:pt idx="1">
                  <c:v>8.0000000000000002E-3</c:v>
                </c:pt>
                <c:pt idx="2">
                  <c:v>5.0500000000000003E-2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74-6847-8356-F8AF0D9B3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08877736441774"/>
          <c:y val="0.19841353164187844"/>
          <c:w val="0.97802313172391908"/>
          <c:h val="0.7738124401116525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823529411764705E-2"/>
          <c:y val="0.11111139149152004"/>
          <c:w val="0.91732909379968264"/>
          <c:h val="0.625324575370900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tasaxdepto!$B$1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tasaxdepto!$A$2:$A$20</c:f>
              <c:strCache>
                <c:ptCount val="19"/>
                <c:pt idx="0">
                  <c:v>ARTIGAS</c:v>
                </c:pt>
                <c:pt idx="1">
                  <c:v>CANELONES</c:v>
                </c:pt>
                <c:pt idx="2">
                  <c:v>CERRO LARGO</c:v>
                </c:pt>
                <c:pt idx="3">
                  <c:v>COLONIA</c:v>
                </c:pt>
                <c:pt idx="4">
                  <c:v>DURAZNO</c:v>
                </c:pt>
                <c:pt idx="5">
                  <c:v>FLORES</c:v>
                </c:pt>
                <c:pt idx="6">
                  <c:v>FLORIDA</c:v>
                </c:pt>
                <c:pt idx="7">
                  <c:v>LAVALLEJA</c:v>
                </c:pt>
                <c:pt idx="8">
                  <c:v>MALDONADO</c:v>
                </c:pt>
                <c:pt idx="9">
                  <c:v>MONTEVIDEO</c:v>
                </c:pt>
                <c:pt idx="10">
                  <c:v>PAYSANDU</c:v>
                </c:pt>
                <c:pt idx="11">
                  <c:v>RIO NEGRO</c:v>
                </c:pt>
                <c:pt idx="12">
                  <c:v>RIVERA</c:v>
                </c:pt>
                <c:pt idx="13">
                  <c:v>ROCHA</c:v>
                </c:pt>
                <c:pt idx="14">
                  <c:v>SALTO</c:v>
                </c:pt>
                <c:pt idx="15">
                  <c:v>SAN JOSE</c:v>
                </c:pt>
                <c:pt idx="16">
                  <c:v>SORIANO</c:v>
                </c:pt>
                <c:pt idx="17">
                  <c:v>TACUAREMBÓ</c:v>
                </c:pt>
                <c:pt idx="18">
                  <c:v>TREINTA Y TRES</c:v>
                </c:pt>
              </c:strCache>
            </c:strRef>
          </c:cat>
          <c:val>
            <c:numRef>
              <c:f>tasaxdepto!$B$2:$B$20</c:f>
              <c:numCache>
                <c:formatCode>General</c:formatCode>
                <c:ptCount val="19"/>
                <c:pt idx="0">
                  <c:v>15.139090392985555</c:v>
                </c:pt>
                <c:pt idx="1">
                  <c:v>18.052917614758261</c:v>
                </c:pt>
                <c:pt idx="2">
                  <c:v>17.50489590057219</c:v>
                </c:pt>
                <c:pt idx="3">
                  <c:v>21.497374839803218</c:v>
                </c:pt>
                <c:pt idx="4">
                  <c:v>15.977248398280848</c:v>
                </c:pt>
                <c:pt idx="5">
                  <c:v>15.524936929943721</c:v>
                </c:pt>
                <c:pt idx="6">
                  <c:v>26.716537536735242</c:v>
                </c:pt>
                <c:pt idx="7">
                  <c:v>24.17522200912212</c:v>
                </c:pt>
                <c:pt idx="8">
                  <c:v>31.110851854012328</c:v>
                </c:pt>
                <c:pt idx="9">
                  <c:v>10.408211554762168</c:v>
                </c:pt>
                <c:pt idx="10">
                  <c:v>27.425907197586522</c:v>
                </c:pt>
                <c:pt idx="11">
                  <c:v>21.121926319680355</c:v>
                </c:pt>
                <c:pt idx="12">
                  <c:v>15.035731974810728</c:v>
                </c:pt>
                <c:pt idx="13">
                  <c:v>27.020877183002444</c:v>
                </c:pt>
                <c:pt idx="14">
                  <c:v>19.322775368871781</c:v>
                </c:pt>
                <c:pt idx="15">
                  <c:v>29.527294852408264</c:v>
                </c:pt>
                <c:pt idx="16">
                  <c:v>14.615938118366612</c:v>
                </c:pt>
                <c:pt idx="17">
                  <c:v>26.653818159451344</c:v>
                </c:pt>
                <c:pt idx="18">
                  <c:v>20.235132236589166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83-9F43-8070-E537BBAA3955}"/>
            </c:ext>
          </c:extLst>
        </c:ser>
        <c:ser>
          <c:idx val="0"/>
          <c:order val="1"/>
          <c:tx>
            <c:strRef>
              <c:f>tasaxdepto!$C$1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tasaxdepto!$C$2:$C$20</c:f>
              <c:numCache>
                <c:formatCode>General</c:formatCode>
                <c:ptCount val="19"/>
                <c:pt idx="0">
                  <c:v>19.07928806999373</c:v>
                </c:pt>
                <c:pt idx="1">
                  <c:v>16.532516191292746</c:v>
                </c:pt>
                <c:pt idx="2">
                  <c:v>18.890646768518735</c:v>
                </c:pt>
                <c:pt idx="3">
                  <c:v>19.480045128771216</c:v>
                </c:pt>
                <c:pt idx="4">
                  <c:v>15.765134529147982</c:v>
                </c:pt>
                <c:pt idx="5">
                  <c:v>23.952095808383234</c:v>
                </c:pt>
                <c:pt idx="6">
                  <c:v>16.406156783200093</c:v>
                </c:pt>
                <c:pt idx="7">
                  <c:v>25.503698036215251</c:v>
                </c:pt>
                <c:pt idx="8">
                  <c:v>30.432136335970785</c:v>
                </c:pt>
                <c:pt idx="9">
                  <c:v>9.1728652998844673</c:v>
                </c:pt>
                <c:pt idx="10">
                  <c:v>15.911742866235281</c:v>
                </c:pt>
                <c:pt idx="11">
                  <c:v>16.433853738701725</c:v>
                </c:pt>
                <c:pt idx="12">
                  <c:v>15.459982800769133</c:v>
                </c:pt>
                <c:pt idx="13">
                  <c:v>23.499001292445069</c:v>
                </c:pt>
                <c:pt idx="14">
                  <c:v>17.617194381716558</c:v>
                </c:pt>
                <c:pt idx="15">
                  <c:v>21.235539059542603</c:v>
                </c:pt>
                <c:pt idx="16">
                  <c:v>14.528724499061687</c:v>
                </c:pt>
                <c:pt idx="17">
                  <c:v>16.656857628285564</c:v>
                </c:pt>
                <c:pt idx="18">
                  <c:v>10.387667760834336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83-9F43-8070-E537BBAA3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140528"/>
        <c:axId val="222141088"/>
      </c:barChart>
      <c:catAx>
        <c:axId val="22214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22141088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2221410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221405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421303656599536"/>
          <c:y val="2.0671834625326003E-2"/>
          <c:w val="0.51510333863275037"/>
          <c:h val="8.26876097852109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6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00047683752169E-2"/>
          <c:y val="8.247433059450833E-2"/>
          <c:w val="0.91718819975901456"/>
          <c:h val="0.600516219641263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tasaxdepto!$B$27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tasaxdepto!$A$28:$A$46</c:f>
              <c:strCache>
                <c:ptCount val="19"/>
                <c:pt idx="0">
                  <c:v>MONTEVIDEO</c:v>
                </c:pt>
                <c:pt idx="1">
                  <c:v>TREINTA Y TRES</c:v>
                </c:pt>
                <c:pt idx="2">
                  <c:v>SORIANO</c:v>
                </c:pt>
                <c:pt idx="3">
                  <c:v>RIVERA</c:v>
                </c:pt>
                <c:pt idx="4">
                  <c:v>DURAZNO</c:v>
                </c:pt>
                <c:pt idx="5">
                  <c:v>PAYSANDU</c:v>
                </c:pt>
                <c:pt idx="6">
                  <c:v>FLORIDA</c:v>
                </c:pt>
                <c:pt idx="7">
                  <c:v>RIO NEGRO</c:v>
                </c:pt>
                <c:pt idx="8">
                  <c:v>CANELONES</c:v>
                </c:pt>
                <c:pt idx="9">
                  <c:v>TACUAREMBÓ</c:v>
                </c:pt>
                <c:pt idx="10">
                  <c:v>SALTO</c:v>
                </c:pt>
                <c:pt idx="11">
                  <c:v>CERRO LARGO</c:v>
                </c:pt>
                <c:pt idx="12">
                  <c:v>ARTIGAS</c:v>
                </c:pt>
                <c:pt idx="13">
                  <c:v>COLONIA</c:v>
                </c:pt>
                <c:pt idx="14">
                  <c:v>SAN JOSE</c:v>
                </c:pt>
                <c:pt idx="15">
                  <c:v>ROCHA</c:v>
                </c:pt>
                <c:pt idx="16">
                  <c:v>FLORES</c:v>
                </c:pt>
                <c:pt idx="17">
                  <c:v>LAVALLEJA</c:v>
                </c:pt>
                <c:pt idx="18">
                  <c:v>MALDONADO</c:v>
                </c:pt>
              </c:strCache>
            </c:strRef>
          </c:cat>
          <c:val>
            <c:numRef>
              <c:f>tasaxdepto!$B$28:$B$46</c:f>
              <c:numCache>
                <c:formatCode>General</c:formatCode>
                <c:ptCount val="19"/>
                <c:pt idx="0">
                  <c:v>9.1999999999999993</c:v>
                </c:pt>
                <c:pt idx="1">
                  <c:v>10.4</c:v>
                </c:pt>
                <c:pt idx="2">
                  <c:v>14.5</c:v>
                </c:pt>
                <c:pt idx="3">
                  <c:v>15.5</c:v>
                </c:pt>
                <c:pt idx="4">
                  <c:v>15.8</c:v>
                </c:pt>
                <c:pt idx="5">
                  <c:v>15.9</c:v>
                </c:pt>
                <c:pt idx="6">
                  <c:v>16.399999999999999</c:v>
                </c:pt>
                <c:pt idx="7">
                  <c:v>16.399999999999999</c:v>
                </c:pt>
                <c:pt idx="8">
                  <c:v>16.5</c:v>
                </c:pt>
                <c:pt idx="9">
                  <c:v>16.7</c:v>
                </c:pt>
                <c:pt idx="10">
                  <c:v>17.600000000000001</c:v>
                </c:pt>
                <c:pt idx="11">
                  <c:v>18.899999999999999</c:v>
                </c:pt>
                <c:pt idx="12">
                  <c:v>20.399999999999999</c:v>
                </c:pt>
                <c:pt idx="13">
                  <c:v>19.5</c:v>
                </c:pt>
                <c:pt idx="14">
                  <c:v>21.2</c:v>
                </c:pt>
                <c:pt idx="15">
                  <c:v>23.5</c:v>
                </c:pt>
                <c:pt idx="16">
                  <c:v>24</c:v>
                </c:pt>
                <c:pt idx="17">
                  <c:v>25.5</c:v>
                </c:pt>
                <c:pt idx="18">
                  <c:v>30.4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BD-B74D-92B3-6B5C475F5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144448"/>
        <c:axId val="222145008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tasaxdepto!$C$28:$C$46</c:f>
              <c:numCache>
                <c:formatCode>General</c:formatCode>
                <c:ptCount val="19"/>
                <c:pt idx="0">
                  <c:v>14.8</c:v>
                </c:pt>
                <c:pt idx="1">
                  <c:v>14.8</c:v>
                </c:pt>
                <c:pt idx="2">
                  <c:v>14.8</c:v>
                </c:pt>
                <c:pt idx="3">
                  <c:v>14.8</c:v>
                </c:pt>
                <c:pt idx="4">
                  <c:v>14.8</c:v>
                </c:pt>
                <c:pt idx="5">
                  <c:v>14.8</c:v>
                </c:pt>
                <c:pt idx="6">
                  <c:v>14.8</c:v>
                </c:pt>
                <c:pt idx="7">
                  <c:v>14.8</c:v>
                </c:pt>
                <c:pt idx="8">
                  <c:v>14.8</c:v>
                </c:pt>
                <c:pt idx="9">
                  <c:v>14.8</c:v>
                </c:pt>
                <c:pt idx="10">
                  <c:v>14.8</c:v>
                </c:pt>
                <c:pt idx="11">
                  <c:v>14.8</c:v>
                </c:pt>
                <c:pt idx="12">
                  <c:v>14.8</c:v>
                </c:pt>
                <c:pt idx="13">
                  <c:v>14.8</c:v>
                </c:pt>
                <c:pt idx="14">
                  <c:v>14.8</c:v>
                </c:pt>
                <c:pt idx="15">
                  <c:v>14.8</c:v>
                </c:pt>
                <c:pt idx="16">
                  <c:v>14.8</c:v>
                </c:pt>
                <c:pt idx="17">
                  <c:v>14.8</c:v>
                </c:pt>
                <c:pt idx="18">
                  <c:v>14.8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6BD-B74D-92B3-6B5C475F5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44448"/>
        <c:axId val="222145008"/>
      </c:lineChart>
      <c:catAx>
        <c:axId val="22214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22145008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2221450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221444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295275</xdr:colOff>
      <xdr:row>17</xdr:row>
      <xdr:rowOff>28575</xdr:rowOff>
    </xdr:to>
    <xdr:graphicFrame macro="">
      <xdr:nvGraphicFramePr>
        <xdr:cNvPr id="25691681" name="Chart 11">
          <a:extLst>
            <a:ext uri="{FF2B5EF4-FFF2-40B4-BE49-F238E27FC236}">
              <a16:creationId xmlns:a16="http://schemas.microsoft.com/office/drawing/2014/main" xmlns="" id="{00000000-0008-0000-1000-000021068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25</xdr:row>
      <xdr:rowOff>0</xdr:rowOff>
    </xdr:from>
    <xdr:to>
      <xdr:col>17</xdr:col>
      <xdr:colOff>361950</xdr:colOff>
      <xdr:row>42</xdr:row>
      <xdr:rowOff>57150</xdr:rowOff>
    </xdr:to>
    <xdr:graphicFrame macro="">
      <xdr:nvGraphicFramePr>
        <xdr:cNvPr id="25691682" name="Chart 12">
          <a:extLst>
            <a:ext uri="{FF2B5EF4-FFF2-40B4-BE49-F238E27FC236}">
              <a16:creationId xmlns:a16="http://schemas.microsoft.com/office/drawing/2014/main" xmlns="" id="{00000000-0008-0000-1000-000022068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65</xdr:row>
      <xdr:rowOff>0</xdr:rowOff>
    </xdr:from>
    <xdr:to>
      <xdr:col>19</xdr:col>
      <xdr:colOff>419100</xdr:colOff>
      <xdr:row>84</xdr:row>
      <xdr:rowOff>142875</xdr:rowOff>
    </xdr:to>
    <xdr:graphicFrame macro="">
      <xdr:nvGraphicFramePr>
        <xdr:cNvPr id="25691683" name="Chart 13">
          <a:extLst>
            <a:ext uri="{FF2B5EF4-FFF2-40B4-BE49-F238E27FC236}">
              <a16:creationId xmlns:a16="http://schemas.microsoft.com/office/drawing/2014/main" xmlns="" id="{00000000-0008-0000-1000-000023068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45</xdr:row>
      <xdr:rowOff>0</xdr:rowOff>
    </xdr:from>
    <xdr:to>
      <xdr:col>20</xdr:col>
      <xdr:colOff>133350</xdr:colOff>
      <xdr:row>63</xdr:row>
      <xdr:rowOff>142875</xdr:rowOff>
    </xdr:to>
    <xdr:graphicFrame macro="">
      <xdr:nvGraphicFramePr>
        <xdr:cNvPr id="25691684" name="Chart 14">
          <a:extLst>
            <a:ext uri="{FF2B5EF4-FFF2-40B4-BE49-F238E27FC236}">
              <a16:creationId xmlns:a16="http://schemas.microsoft.com/office/drawing/2014/main" xmlns="" id="{00000000-0008-0000-1000-000024068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8</xdr:row>
      <xdr:rowOff>9525</xdr:rowOff>
    </xdr:from>
    <xdr:to>
      <xdr:col>2</xdr:col>
      <xdr:colOff>571500</xdr:colOff>
      <xdr:row>22</xdr:row>
      <xdr:rowOff>123825</xdr:rowOff>
    </xdr:to>
    <xdr:graphicFrame macro="">
      <xdr:nvGraphicFramePr>
        <xdr:cNvPr id="28885121" name="Chart 1">
          <a:extLst>
            <a:ext uri="{FF2B5EF4-FFF2-40B4-BE49-F238E27FC236}">
              <a16:creationId xmlns:a16="http://schemas.microsoft.com/office/drawing/2014/main" xmlns="" id="{00000000-0008-0000-1400-000081C0B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762000</xdr:colOff>
      <xdr:row>8</xdr:row>
      <xdr:rowOff>9525</xdr:rowOff>
    </xdr:from>
    <xdr:to>
      <xdr:col>7</xdr:col>
      <xdr:colOff>142875</xdr:colOff>
      <xdr:row>22</xdr:row>
      <xdr:rowOff>114300</xdr:rowOff>
    </xdr:to>
    <xdr:graphicFrame macro="">
      <xdr:nvGraphicFramePr>
        <xdr:cNvPr id="28885122" name="Chart 2">
          <a:extLst>
            <a:ext uri="{FF2B5EF4-FFF2-40B4-BE49-F238E27FC236}">
              <a16:creationId xmlns:a16="http://schemas.microsoft.com/office/drawing/2014/main" xmlns="" id="{00000000-0008-0000-1400-000082C0B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342900</xdr:colOff>
      <xdr:row>8</xdr:row>
      <xdr:rowOff>9525</xdr:rowOff>
    </xdr:from>
    <xdr:to>
      <xdr:col>11</xdr:col>
      <xdr:colOff>590550</xdr:colOff>
      <xdr:row>22</xdr:row>
      <xdr:rowOff>114300</xdr:rowOff>
    </xdr:to>
    <xdr:graphicFrame macro="">
      <xdr:nvGraphicFramePr>
        <xdr:cNvPr id="28885123" name="Chart 3">
          <a:extLst>
            <a:ext uri="{FF2B5EF4-FFF2-40B4-BE49-F238E27FC236}">
              <a16:creationId xmlns:a16="http://schemas.microsoft.com/office/drawing/2014/main" xmlns="" id="{00000000-0008-0000-1400-000083C0B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371475</xdr:colOff>
      <xdr:row>26</xdr:row>
      <xdr:rowOff>114300</xdr:rowOff>
    </xdr:from>
    <xdr:to>
      <xdr:col>13</xdr:col>
      <xdr:colOff>323850</xdr:colOff>
      <xdr:row>48</xdr:row>
      <xdr:rowOff>152400</xdr:rowOff>
    </xdr:to>
    <xdr:graphicFrame macro="">
      <xdr:nvGraphicFramePr>
        <xdr:cNvPr id="28885124" name="Chart 4">
          <a:extLst>
            <a:ext uri="{FF2B5EF4-FFF2-40B4-BE49-F238E27FC236}">
              <a16:creationId xmlns:a16="http://schemas.microsoft.com/office/drawing/2014/main" xmlns="" id="{00000000-0008-0000-1400-000084C0B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28575</xdr:rowOff>
    </xdr:from>
    <xdr:to>
      <xdr:col>13</xdr:col>
      <xdr:colOff>647700</xdr:colOff>
      <xdr:row>25</xdr:row>
      <xdr:rowOff>9525</xdr:rowOff>
    </xdr:to>
    <xdr:grpSp>
      <xdr:nvGrpSpPr>
        <xdr:cNvPr id="28888193" name="16 Grupo">
          <a:extLst>
            <a:ext uri="{FF2B5EF4-FFF2-40B4-BE49-F238E27FC236}">
              <a16:creationId xmlns:a16="http://schemas.microsoft.com/office/drawing/2014/main" xmlns="" id="{00000000-0008-0000-1500-000081CCB801}"/>
            </a:ext>
          </a:extLst>
        </xdr:cNvPr>
        <xdr:cNvGrpSpPr>
          <a:grpSpLocks/>
        </xdr:cNvGrpSpPr>
      </xdr:nvGrpSpPr>
      <xdr:grpSpPr bwMode="auto">
        <a:xfrm>
          <a:off x="6143625" y="352425"/>
          <a:ext cx="4848225" cy="3705225"/>
          <a:chOff x="6021522" y="389255"/>
          <a:chExt cx="4572000" cy="4190999"/>
        </a:xfrm>
      </xdr:grpSpPr>
      <xdr:graphicFrame macro="">
        <xdr:nvGraphicFramePr>
          <xdr:cNvPr id="28888194" name="4 Gráfico">
            <a:extLst>
              <a:ext uri="{FF2B5EF4-FFF2-40B4-BE49-F238E27FC236}">
                <a16:creationId xmlns:a16="http://schemas.microsoft.com/office/drawing/2014/main" xmlns="" id="{00000000-0008-0000-1500-000082CCB801}"/>
              </a:ext>
            </a:extLst>
          </xdr:cNvPr>
          <xdr:cNvGraphicFramePr>
            <a:graphicFrameLocks/>
          </xdr:cNvGraphicFramePr>
        </xdr:nvGraphicFramePr>
        <xdr:xfrm>
          <a:off x="6021522" y="389255"/>
          <a:ext cx="4572000" cy="41909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3 Conector recto">
            <a:extLst>
              <a:ext uri="{FF2B5EF4-FFF2-40B4-BE49-F238E27FC236}">
                <a16:creationId xmlns:a16="http://schemas.microsoft.com/office/drawing/2014/main" xmlns="" id="{00000000-0008-0000-1500-000004000000}"/>
              </a:ext>
            </a:extLst>
          </xdr:cNvPr>
          <xdr:cNvCxnSpPr/>
        </xdr:nvCxnSpPr>
        <xdr:spPr>
          <a:xfrm flipV="1">
            <a:off x="9506661" y="475445"/>
            <a:ext cx="8982" cy="3727727"/>
          </a:xfrm>
          <a:prstGeom prst="line">
            <a:avLst/>
          </a:prstGeom>
          <a:ln w="25400"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xmlns="" id="{00000000-0008-0000-1500-000005000000}"/>
              </a:ext>
            </a:extLst>
          </xdr:cNvPr>
          <xdr:cNvSpPr txBox="1"/>
        </xdr:nvSpPr>
        <xdr:spPr>
          <a:xfrm>
            <a:off x="9138386" y="3653709"/>
            <a:ext cx="529957" cy="2693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UY" sz="1200" b="1"/>
              <a:t>76%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13</xdr:row>
      <xdr:rowOff>0</xdr:rowOff>
    </xdr:from>
    <xdr:to>
      <xdr:col>20</xdr:col>
      <xdr:colOff>523875</xdr:colOff>
      <xdr:row>29</xdr:row>
      <xdr:rowOff>95250</xdr:rowOff>
    </xdr:to>
    <xdr:graphicFrame macro="">
      <xdr:nvGraphicFramePr>
        <xdr:cNvPr id="127841" name="Chart 1">
          <a:extLst>
            <a:ext uri="{FF2B5EF4-FFF2-40B4-BE49-F238E27FC236}">
              <a16:creationId xmlns:a16="http://schemas.microsoft.com/office/drawing/2014/main" xmlns="" id="{00000000-0008-0000-1600-000061F3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1009650</xdr:colOff>
      <xdr:row>32</xdr:row>
      <xdr:rowOff>57150</xdr:rowOff>
    </xdr:from>
    <xdr:to>
      <xdr:col>8</xdr:col>
      <xdr:colOff>114300</xdr:colOff>
      <xdr:row>50</xdr:row>
      <xdr:rowOff>66675</xdr:rowOff>
    </xdr:to>
    <xdr:graphicFrame macro="">
      <xdr:nvGraphicFramePr>
        <xdr:cNvPr id="127842" name="Chart 2">
          <a:extLst>
            <a:ext uri="{FF2B5EF4-FFF2-40B4-BE49-F238E27FC236}">
              <a16:creationId xmlns:a16="http://schemas.microsoft.com/office/drawing/2014/main" xmlns="" id="{00000000-0008-0000-1600-000062F3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32</xdr:row>
      <xdr:rowOff>0</xdr:rowOff>
    </xdr:from>
    <xdr:to>
      <xdr:col>17</xdr:col>
      <xdr:colOff>561975</xdr:colOff>
      <xdr:row>46</xdr:row>
      <xdr:rowOff>133350</xdr:rowOff>
    </xdr:to>
    <xdr:graphicFrame macro="">
      <xdr:nvGraphicFramePr>
        <xdr:cNvPr id="127843" name="Chart 3">
          <a:extLst>
            <a:ext uri="{FF2B5EF4-FFF2-40B4-BE49-F238E27FC236}">
              <a16:creationId xmlns:a16="http://schemas.microsoft.com/office/drawing/2014/main" xmlns="" id="{00000000-0008-0000-1600-000063F3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142875</xdr:rowOff>
    </xdr:from>
    <xdr:to>
      <xdr:col>12</xdr:col>
      <xdr:colOff>657225</xdr:colOff>
      <xdr:row>23</xdr:row>
      <xdr:rowOff>104775</xdr:rowOff>
    </xdr:to>
    <xdr:graphicFrame macro="">
      <xdr:nvGraphicFramePr>
        <xdr:cNvPr id="131649" name="Chart 1">
          <a:extLst>
            <a:ext uri="{FF2B5EF4-FFF2-40B4-BE49-F238E27FC236}">
              <a16:creationId xmlns:a16="http://schemas.microsoft.com/office/drawing/2014/main" xmlns="" id="{00000000-0008-0000-1800-00004102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26</xdr:row>
      <xdr:rowOff>0</xdr:rowOff>
    </xdr:from>
    <xdr:to>
      <xdr:col>12</xdr:col>
      <xdr:colOff>0</xdr:colOff>
      <xdr:row>48</xdr:row>
      <xdr:rowOff>133350</xdr:rowOff>
    </xdr:to>
    <xdr:graphicFrame macro="">
      <xdr:nvGraphicFramePr>
        <xdr:cNvPr id="131650" name="Chart 2">
          <a:extLst>
            <a:ext uri="{FF2B5EF4-FFF2-40B4-BE49-F238E27FC236}">
              <a16:creationId xmlns:a16="http://schemas.microsoft.com/office/drawing/2014/main" xmlns="" id="{00000000-0008-0000-1800-00004202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rbiza" refreshedDate="41250.508144328705" createdVersion="1" refreshedVersion="1" recordCount="429" upgradeOnRefresh="1">
  <cacheSource type="worksheet">
    <worksheetSource ref="A1:L1" sheet="Datos"/>
  </cacheSource>
  <cacheFields count="17">
    <cacheField name="Nro" numFmtId="0">
      <sharedItems containsSemiMixedTypes="0" containsString="0" containsNumber="1" containsInteger="1" minValue="2303341" maxValue="2657194"/>
    </cacheField>
    <cacheField name="Hecho" numFmtId="0">
      <sharedItems containsDate="1" containsMixedTypes="1" minDate="2012-01-08T02:00:00" maxDate="2012-11-21T14:00:00"/>
    </cacheField>
    <cacheField name="dia" numFmtId="0">
      <sharedItems containsSemiMixedTypes="0" containsString="0" containsNumber="1" containsInteger="1" minValue="1" maxValue="7" count="7">
        <n v="7"/>
        <n v="1"/>
        <n v="2"/>
        <n v="4"/>
        <n v="5"/>
        <n v="3"/>
        <n v="6"/>
      </sharedItems>
    </cacheField>
    <cacheField name="mes" numFmtId="0">
      <sharedItems count="11">
        <s v="ENERO"/>
        <s v="FEBRERO"/>
        <s v="MARZO"/>
        <s v="ABRIL"/>
        <s v="MAYO"/>
        <s v="JUNIO"/>
        <s v="JULIO"/>
        <s v="AGOSTO"/>
        <s v="SETIEMBRE"/>
        <s v="OCTUBRE"/>
        <s v="NOVIEMBRE"/>
      </sharedItems>
    </cacheField>
    <cacheField name="HORA  DET" numFmtId="0">
      <sharedItems containsSemiMixedTypes="0" containsNonDate="0" containsDate="1" containsString="0" minDate="1899-12-30T00:00:00" maxDate="1899-12-31T00:00:00"/>
    </cacheField>
    <cacheField name="HORA" numFmtId="0">
      <sharedItems containsSemiMixedTypes="0" containsString="0" containsNumber="1" containsInteger="1" minValue="0" maxValue="23" count="24">
        <n v="0"/>
        <n v="21"/>
        <n v="17"/>
        <n v="7"/>
        <n v="8"/>
        <n v="18"/>
        <n v="10"/>
        <n v="14"/>
        <n v="2"/>
        <n v="16"/>
        <n v="1"/>
        <n v="3"/>
        <n v="12"/>
        <n v="22"/>
        <n v="13"/>
        <n v="15"/>
        <n v="6"/>
        <n v="4"/>
        <n v="5"/>
        <n v="19"/>
        <n v="23"/>
        <n v="20"/>
        <n v="9"/>
        <n v="11"/>
      </sharedItems>
    </cacheField>
    <cacheField name="DEPTO" numFmtId="0">
      <sharedItems count="19">
        <s v="MONTEVIDEO"/>
        <s v="CANELONES"/>
        <s v="ROCHA"/>
        <s v="MALDONADO"/>
        <s v="CERRO LARGO"/>
        <s v="PAYSANDU"/>
        <s v="FLORES"/>
        <s v="FLORIDA"/>
        <s v="SALTO"/>
        <s v="SAN JOSE"/>
        <s v="LAVALLEJA"/>
        <s v="RIVERA"/>
        <s v="RIO NEGRO"/>
        <s v="COLONIA"/>
        <s v="SORIANO"/>
        <s v="ARTIGAS"/>
        <s v="TREINTA Y TRES"/>
        <s v="DURAZNO"/>
        <s v="TACUAREMBÓ"/>
      </sharedItems>
    </cacheField>
    <cacheField name="Dependencia" numFmtId="0">
      <sharedItems/>
    </cacheField>
    <cacheField name="JUR" numFmtId="0">
      <sharedItems count="2">
        <s v="DEPARTAMENTAL"/>
        <s v="NACIONAL"/>
      </sharedItems>
    </cacheField>
    <cacheField name="VEH" numFmtId="0">
      <sharedItems containsBlank="1" count="8">
        <s v="PEATON"/>
        <s v="AUTO"/>
        <s v="BICICLETA"/>
        <s v="MOTO"/>
        <s v="CAMIONETA"/>
        <s v="CAMION"/>
        <s v="OMNIBUS"/>
        <m/>
      </sharedItems>
    </cacheField>
    <cacheField name="EDAD" numFmtId="0">
      <sharedItems containsString="0" containsBlank="1" containsNumber="1" containsInteger="1" minValue="1" maxValue="97" count="83">
        <n v="13"/>
        <n v="39"/>
        <n v="33"/>
        <n v="45"/>
        <n v="31"/>
        <n v="44"/>
        <n v="77"/>
        <n v="24"/>
        <n v="36"/>
        <n v="37"/>
        <n v="61"/>
        <n v="19"/>
        <n v="32"/>
        <n v="55"/>
        <n v="43"/>
        <n v="47"/>
        <n v="49"/>
        <n v="50"/>
        <n v="97"/>
        <n v="20"/>
        <n v="18"/>
        <n v="65"/>
        <n v="79"/>
        <n v="69"/>
        <n v="26"/>
        <n v="27"/>
        <n v="46"/>
        <n v="63"/>
        <n v="34"/>
        <n v="54"/>
        <n v="71"/>
        <n v="62"/>
        <n v="40"/>
        <n v="15"/>
        <n v="38"/>
        <n v="51"/>
        <n v="21"/>
        <n v="53"/>
        <n v="22"/>
        <n v="35"/>
        <n v="70"/>
        <n v="92"/>
        <m/>
        <n v="14"/>
        <n v="16"/>
        <n v="52"/>
        <n v="64"/>
        <n v="81"/>
        <n v="29"/>
        <n v="58"/>
        <n v="86"/>
        <n v="12"/>
        <n v="42"/>
        <n v="25"/>
        <n v="78"/>
        <n v="23"/>
        <n v="28"/>
        <n v="67"/>
        <n v="60"/>
        <n v="17"/>
        <n v="76"/>
        <n v="59"/>
        <n v="82"/>
        <n v="1"/>
        <n v="56"/>
        <n v="30"/>
        <n v="72"/>
        <n v="48"/>
        <n v="85"/>
        <n v="66"/>
        <n v="80"/>
        <n v="73"/>
        <n v="68"/>
        <n v="75"/>
        <n v="41"/>
        <n v="57"/>
        <n v="84"/>
        <n v="74"/>
        <n v="3"/>
        <n v="7"/>
        <n v="10"/>
        <n v="5"/>
        <n v="4"/>
      </sharedItems>
    </cacheField>
    <cacheField name="SEXO" numFmtId="0">
      <sharedItems containsBlank="1" count="3">
        <s v="M"/>
        <s v="F"/>
        <m/>
      </sharedItems>
    </cacheField>
    <cacheField name="FALLECIDO A LOS" numFmtId="0">
      <sharedItems containsString="0" containsBlank="1" containsNumber="1" containsInteger="1" minValue="0" maxValue="30" count="22">
        <n v="1"/>
        <n v="0"/>
        <n v="9"/>
        <n v="3"/>
        <n v="17"/>
        <n v="13"/>
        <n v="18"/>
        <n v="2"/>
        <n v="4"/>
        <n v="5"/>
        <n v="27"/>
        <n v="28"/>
        <n v="7"/>
        <n v="11"/>
        <n v="15"/>
        <n v="6"/>
        <n v="10"/>
        <n v="12"/>
        <n v="30"/>
        <m/>
        <n v="16"/>
        <n v="8"/>
      </sharedItems>
    </cacheField>
    <cacheField name="TIPO" numFmtId="0">
      <sharedItems containsBlank="1" count="7">
        <s v="ATROPELLO DE PEATON"/>
        <s v="COLISION ENTRE VEHICULOS"/>
        <s v="DESPISTE"/>
        <s v="CAIDA"/>
        <s v="COLISION CON OBSTACULO"/>
        <s v="ATROPELLO DE ANIMALES"/>
        <m/>
      </sharedItems>
    </cacheField>
    <cacheField name="OTRO VEH" numFmtId="0">
      <sharedItems containsBlank="1" count="10">
        <s v="CAMIONETA"/>
        <s v="AUTO"/>
        <s v="OMNIBUS"/>
        <s v="MOTO"/>
        <s v="-"/>
        <s v="CAMION"/>
        <s v="CARRO"/>
        <m/>
        <s v="BICICLETA"/>
        <s v="TREN"/>
      </sharedItems>
    </cacheField>
    <cacheField name="Direccion" numFmtId="0">
      <sharedItems/>
    </cacheField>
    <cacheField name="Aclarada" numFmtId="0">
      <sharedItems containsSemiMixedTypes="0" containsString="0" containsNumber="1" containsInteger="1" minValue="1" maxValue="1" count="1"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9">
  <r>
    <n v="2303341"/>
    <s v="01/01/2012 00:00"/>
    <x v="0"/>
    <x v="0"/>
    <d v="1899-12-30T00:00:00"/>
    <x v="0"/>
    <x v="0"/>
    <s v="DS - COMISARIA 16"/>
    <x v="0"/>
    <x v="0"/>
    <x v="0"/>
    <x v="0"/>
    <x v="0"/>
    <x v="0"/>
    <x v="0"/>
    <s v="CAMINO MALDONADO Nro. 6624 esq. CAMPILLOS"/>
    <x v="0"/>
  </r>
  <r>
    <n v="2304284"/>
    <s v="01/01/2012 21:25"/>
    <x v="0"/>
    <x v="0"/>
    <d v="1899-12-30T21:25:00"/>
    <x v="1"/>
    <x v="1"/>
    <s v="CAN - COMISARIA 17"/>
    <x v="1"/>
    <x v="1"/>
    <x v="1"/>
    <x v="1"/>
    <x v="1"/>
    <x v="1"/>
    <x v="1"/>
    <s v="RUTA 11 km. 164"/>
    <x v="0"/>
  </r>
  <r>
    <n v="2304284"/>
    <s v="01/01/2012 21:25"/>
    <x v="0"/>
    <x v="0"/>
    <d v="1899-12-30T21:25:00"/>
    <x v="1"/>
    <x v="1"/>
    <s v="CAN - COMISARIA 17"/>
    <x v="1"/>
    <x v="1"/>
    <x v="2"/>
    <x v="0"/>
    <x v="0"/>
    <x v="1"/>
    <x v="1"/>
    <s v="RUTA 11 km. 164"/>
    <x v="0"/>
  </r>
  <r>
    <n v="2304321"/>
    <s v="02/01/2012 17:20"/>
    <x v="1"/>
    <x v="0"/>
    <d v="1899-12-30T17:20:00"/>
    <x v="2"/>
    <x v="2"/>
    <s v="RCH - MCO"/>
    <x v="1"/>
    <x v="2"/>
    <x v="3"/>
    <x v="0"/>
    <x v="1"/>
    <x v="1"/>
    <x v="1"/>
    <s v="RUTA 9 km. 212 padrón C-3518"/>
    <x v="0"/>
  </r>
  <r>
    <n v="2305088"/>
    <s v="03/01/2012 07:30"/>
    <x v="2"/>
    <x v="0"/>
    <d v="1899-12-30T07:30:00"/>
    <x v="3"/>
    <x v="1"/>
    <s v="CAN - COMISARIA 21"/>
    <x v="0"/>
    <x v="3"/>
    <x v="4"/>
    <x v="0"/>
    <x v="1"/>
    <x v="1"/>
    <x v="2"/>
    <s v="ELIAS REGULES esq. SIN NOMBRE"/>
    <x v="0"/>
  </r>
  <r>
    <n v="2306279"/>
    <s v="05/01/2012 08:30"/>
    <x v="3"/>
    <x v="0"/>
    <d v="1899-12-30T08:30:00"/>
    <x v="4"/>
    <x v="0"/>
    <s v="DS - COMISARIA 18"/>
    <x v="1"/>
    <x v="3"/>
    <x v="5"/>
    <x v="0"/>
    <x v="0"/>
    <x v="1"/>
    <x v="3"/>
    <s v="RUTA CIENTODOS senda ESQUINA JOSE BELLONI, padrón V-410082 esq. EMPALME"/>
    <x v="0"/>
  </r>
  <r>
    <n v="2306760"/>
    <s v="05/01/2012 18:20"/>
    <x v="3"/>
    <x v="0"/>
    <d v="1899-12-30T18:20:00"/>
    <x v="5"/>
    <x v="1"/>
    <s v="CAN - COMISARIA 17"/>
    <x v="1"/>
    <x v="0"/>
    <x v="6"/>
    <x v="0"/>
    <x v="0"/>
    <x v="0"/>
    <x v="1"/>
    <s v="RUTA INTERBALNEARIA km. 44200"/>
    <x v="0"/>
  </r>
  <r>
    <n v="2307311"/>
    <s v="06/01/2012 10:10"/>
    <x v="4"/>
    <x v="0"/>
    <d v="1899-12-30T10:10:00"/>
    <x v="6"/>
    <x v="3"/>
    <s v="MAL - COMISARIA 11"/>
    <x v="1"/>
    <x v="1"/>
    <x v="7"/>
    <x v="1"/>
    <x v="0"/>
    <x v="2"/>
    <x v="4"/>
    <s v="RUTA 93 padrón B-30282 esq. No encontrada"/>
    <x v="0"/>
  </r>
  <r>
    <n v="2307470"/>
    <s v="06/01/2012 14:00"/>
    <x v="4"/>
    <x v="0"/>
    <d v="1899-12-30T14:00:00"/>
    <x v="7"/>
    <x v="1"/>
    <s v="CAN - OCIT "/>
    <x v="1"/>
    <x v="0"/>
    <x v="8"/>
    <x v="0"/>
    <x v="2"/>
    <x v="0"/>
    <x v="5"/>
    <s v="RUTA 6 km. 64 padrón A-"/>
    <x v="0"/>
  </r>
  <r>
    <n v="2511361"/>
    <d v="2012-01-08T02:00:00"/>
    <x v="0"/>
    <x v="0"/>
    <d v="1899-12-30T02:00:00"/>
    <x v="8"/>
    <x v="4"/>
    <s v="DS - COMISARIA 5"/>
    <x v="1"/>
    <x v="1"/>
    <x v="9"/>
    <x v="0"/>
    <x v="0"/>
    <x v="1"/>
    <x v="0"/>
    <s v="RUTA 8 KM 427"/>
    <x v="0"/>
  </r>
  <r>
    <n v="2310146"/>
    <s v="10/01/2012 16:00"/>
    <x v="2"/>
    <x v="0"/>
    <d v="1899-12-30T16:00:00"/>
    <x v="9"/>
    <x v="0"/>
    <s v="DS - COMISARIA 17"/>
    <x v="0"/>
    <x v="3"/>
    <x v="10"/>
    <x v="0"/>
    <x v="0"/>
    <x v="1"/>
    <x v="3"/>
    <s v="CAMINO DOMINGO ARENA Nro. 5249 esq. ELISA A MENENDEZ"/>
    <x v="0"/>
  </r>
  <r>
    <n v="2352335"/>
    <s v="11/01/2012 01:10"/>
    <x v="5"/>
    <x v="0"/>
    <d v="1899-12-30T01:10:00"/>
    <x v="10"/>
    <x v="5"/>
    <s v="PAY - COMISARIA 2"/>
    <x v="0"/>
    <x v="3"/>
    <x v="11"/>
    <x v="0"/>
    <x v="1"/>
    <x v="3"/>
    <x v="4"/>
    <s v="AV. DE LOS IRACUNDOS Y ANDRESITO"/>
    <x v="0"/>
  </r>
  <r>
    <n v="2423068"/>
    <s v="11/01/2012 03:55"/>
    <x v="5"/>
    <x v="0"/>
    <d v="1899-12-30T03:55:00"/>
    <x v="11"/>
    <x v="6"/>
    <s v="FLE - COMISARIA 1"/>
    <x v="0"/>
    <x v="3"/>
    <x v="12"/>
    <x v="0"/>
    <x v="1"/>
    <x v="1"/>
    <x v="5"/>
    <s v="ANSINA esq. ZELMAR MICHELINI"/>
    <x v="0"/>
  </r>
  <r>
    <n v="2312688"/>
    <s v="11/01/2012 12:30"/>
    <x v="5"/>
    <x v="0"/>
    <d v="1899-12-30T12:30:00"/>
    <x v="12"/>
    <x v="0"/>
    <s v="DS - COMISARIA   8"/>
    <x v="0"/>
    <x v="3"/>
    <x v="13"/>
    <x v="0"/>
    <x v="3"/>
    <x v="1"/>
    <x v="5"/>
    <s v="BOULEVARD JOSE BATLLE Y ORDOÑEZ Nro. 6150 esq. AVENIDA GENERAL EUGENIO GARZON"/>
    <x v="0"/>
  </r>
  <r>
    <n v="2352483"/>
    <s v="13/01/2012 22:00"/>
    <x v="4"/>
    <x v="0"/>
    <d v="1899-12-30T22:00:00"/>
    <x v="13"/>
    <x v="5"/>
    <s v="PAY - COMISARIA 2"/>
    <x v="0"/>
    <x v="3"/>
    <x v="14"/>
    <x v="1"/>
    <x v="0"/>
    <x v="1"/>
    <x v="1"/>
    <s v="LUIS BATLLE BERRES Y EXODO"/>
    <x v="0"/>
  </r>
  <r>
    <n v="2312986"/>
    <s v="14/01/2012 07:55"/>
    <x v="6"/>
    <x v="0"/>
    <d v="1899-12-30T07:55:00"/>
    <x v="3"/>
    <x v="1"/>
    <s v="CAN - COMISARIA 14"/>
    <x v="1"/>
    <x v="4"/>
    <x v="15"/>
    <x v="1"/>
    <x v="1"/>
    <x v="1"/>
    <x v="1"/>
    <s v="RUTA 11 km. 143100"/>
    <x v="0"/>
  </r>
  <r>
    <n v="2312963"/>
    <s v="14/01/2012 13:35"/>
    <x v="6"/>
    <x v="0"/>
    <d v="1899-12-30T13:35:00"/>
    <x v="14"/>
    <x v="0"/>
    <s v="DS - COMISARIA 19"/>
    <x v="0"/>
    <x v="3"/>
    <x v="16"/>
    <x v="0"/>
    <x v="0"/>
    <x v="1"/>
    <x v="5"/>
    <s v="EMILIO ROMERO Nro. 200 esq. DOCTOR VICENTE BASAGOITY"/>
    <x v="0"/>
  </r>
  <r>
    <n v="2511165"/>
    <d v="2012-01-15T15:45:00"/>
    <x v="0"/>
    <x v="0"/>
    <d v="1899-12-30T15:45:00"/>
    <x v="15"/>
    <x v="7"/>
    <s v="DS - COMISARIA 13"/>
    <x v="1"/>
    <x v="1"/>
    <x v="17"/>
    <x v="0"/>
    <x v="0"/>
    <x v="2"/>
    <x v="4"/>
    <s v="RUTA 5 KM 163"/>
    <x v="0"/>
  </r>
  <r>
    <n v="2511165"/>
    <d v="2012-01-15T15:45:00"/>
    <x v="0"/>
    <x v="0"/>
    <d v="1899-12-30T15:45:00"/>
    <x v="15"/>
    <x v="7"/>
    <s v="DS - COMISARIA 13"/>
    <x v="1"/>
    <x v="1"/>
    <x v="0"/>
    <x v="0"/>
    <x v="0"/>
    <x v="2"/>
    <x v="4"/>
    <s v="RUTA 5 KM 163"/>
    <x v="0"/>
  </r>
  <r>
    <n v="2326832"/>
    <s v="15/01/2012 18:40"/>
    <x v="0"/>
    <x v="0"/>
    <d v="1899-12-30T18:40:00"/>
    <x v="5"/>
    <x v="1"/>
    <s v="CAN - COMISARIA 3"/>
    <x v="1"/>
    <x v="1"/>
    <x v="18"/>
    <x v="1"/>
    <x v="4"/>
    <x v="1"/>
    <x v="0"/>
    <s v="RUTA 36 KM 26.500 padrón A-103 esq. No encontrada"/>
    <x v="0"/>
  </r>
  <r>
    <n v="2313782"/>
    <s v="15/01/2012 22:30"/>
    <x v="0"/>
    <x v="0"/>
    <d v="1899-12-30T22:30:00"/>
    <x v="13"/>
    <x v="3"/>
    <s v="MAL - MCO"/>
    <x v="0"/>
    <x v="3"/>
    <x v="19"/>
    <x v="0"/>
    <x v="0"/>
    <x v="1"/>
    <x v="3"/>
    <s v="SIMON DEL PINO esq. ALBERTO CL CARACARA"/>
    <x v="0"/>
  </r>
  <r>
    <n v="2380508"/>
    <d v="2012-01-16T06:30:00"/>
    <x v="1"/>
    <x v="0"/>
    <d v="1899-12-30T06:30:00"/>
    <x v="16"/>
    <x v="8"/>
    <s v="SAL - COMISARIA 1"/>
    <x v="0"/>
    <x v="3"/>
    <x v="20"/>
    <x v="0"/>
    <x v="5"/>
    <x v="1"/>
    <x v="1"/>
    <s v="LARRAÑAGA Y RIVERA"/>
    <x v="0"/>
  </r>
  <r>
    <n v="2314764"/>
    <s v="17/01/2012 07:35"/>
    <x v="2"/>
    <x v="0"/>
    <d v="1899-12-30T07:35:00"/>
    <x v="3"/>
    <x v="0"/>
    <s v="DS - COMISARIA   8"/>
    <x v="0"/>
    <x v="0"/>
    <x v="21"/>
    <x v="1"/>
    <x v="1"/>
    <x v="0"/>
    <x v="5"/>
    <s v="BOULEVARD JOSE BATLLE Y ORDOÑEZ esq. CAMINO CORONEL RAIZ"/>
    <x v="0"/>
  </r>
  <r>
    <n v="2314957"/>
    <s v="17/01/2012 10:20"/>
    <x v="2"/>
    <x v="0"/>
    <d v="1899-12-30T10:20:00"/>
    <x v="6"/>
    <x v="0"/>
    <s v="DS - COMISARIA 13"/>
    <x v="0"/>
    <x v="0"/>
    <x v="22"/>
    <x v="1"/>
    <x v="3"/>
    <x v="0"/>
    <x v="1"/>
    <s v="AVENIDA GENERAL FLORES Nro. 3301 esq. CUFRE"/>
    <x v="0"/>
  </r>
  <r>
    <n v="2315610"/>
    <s v="18/01/2012 10:00"/>
    <x v="5"/>
    <x v="0"/>
    <d v="1899-12-30T10:00:00"/>
    <x v="6"/>
    <x v="0"/>
    <s v="DS - COMISARIA 10"/>
    <x v="0"/>
    <x v="0"/>
    <x v="23"/>
    <x v="1"/>
    <x v="1"/>
    <x v="0"/>
    <x v="5"/>
    <s v="AVENIDA BRASIL esq. LIBERTAD"/>
    <x v="0"/>
  </r>
  <r>
    <n v="2318295"/>
    <d v="2012-01-22T03:10:00"/>
    <x v="0"/>
    <x v="0"/>
    <d v="1899-12-30T03:10:00"/>
    <x v="11"/>
    <x v="9"/>
    <s v="SJS - COMISARIA 7"/>
    <x v="1"/>
    <x v="3"/>
    <x v="24"/>
    <x v="0"/>
    <x v="1"/>
    <x v="1"/>
    <x v="0"/>
    <s v="RUTA 1 km. 56"/>
    <x v="0"/>
  </r>
  <r>
    <n v="2318819"/>
    <s v="23/01/2012 01:00"/>
    <x v="1"/>
    <x v="0"/>
    <d v="1899-12-30T01:00:00"/>
    <x v="10"/>
    <x v="9"/>
    <s v="SJS - COMISARIA 1"/>
    <x v="0"/>
    <x v="3"/>
    <x v="11"/>
    <x v="0"/>
    <x v="1"/>
    <x v="1"/>
    <x v="3"/>
    <s v="cAMINO DE LA COSTA padrón M-12194 esq. No encontrada"/>
    <x v="0"/>
  </r>
  <r>
    <n v="2318819"/>
    <s v="23/01/2012 01:00"/>
    <x v="1"/>
    <x v="0"/>
    <d v="1899-12-30T01:00:00"/>
    <x v="10"/>
    <x v="9"/>
    <s v="SJS - COMISARIA 1"/>
    <x v="0"/>
    <x v="3"/>
    <x v="12"/>
    <x v="0"/>
    <x v="1"/>
    <x v="1"/>
    <x v="3"/>
    <s v="cAMINO DE LA COSTA padrón M-12194 esq. No encontrada"/>
    <x v="0"/>
  </r>
  <r>
    <n v="2334912"/>
    <s v="23/01/2012 04:45"/>
    <x v="1"/>
    <x v="0"/>
    <d v="1899-12-30T04:45:00"/>
    <x v="17"/>
    <x v="10"/>
    <s v="LAV - OCIT"/>
    <x v="1"/>
    <x v="3"/>
    <x v="25"/>
    <x v="0"/>
    <x v="6"/>
    <x v="2"/>
    <x v="4"/>
    <s v="RUTA 14 KM 277.900 padrón P-1726 esq. No encontrada"/>
    <x v="0"/>
  </r>
  <r>
    <n v="2380853"/>
    <s v="24/01/2012 05:00"/>
    <x v="2"/>
    <x v="0"/>
    <d v="1899-12-30T05:00:00"/>
    <x v="18"/>
    <x v="11"/>
    <s v="RIV - COMISARIA 3"/>
    <x v="1"/>
    <x v="1"/>
    <x v="16"/>
    <x v="0"/>
    <x v="1"/>
    <x v="2"/>
    <x v="4"/>
    <s v="SARANDI Nro. 0 esq. BRASIL"/>
    <x v="0"/>
  </r>
  <r>
    <n v="2322418"/>
    <d v="2012-01-27T02:00:00"/>
    <x v="4"/>
    <x v="0"/>
    <d v="1899-12-30T02:00:00"/>
    <x v="8"/>
    <x v="0"/>
    <s v="MDEO - COMISARIA 12"/>
    <x v="0"/>
    <x v="3"/>
    <x v="16"/>
    <x v="1"/>
    <x v="0"/>
    <x v="1"/>
    <x v="3"/>
    <s v="SAN MARTIN Y LORENZO FERNANDEZ"/>
    <x v="0"/>
  </r>
  <r>
    <n v="2380996"/>
    <s v="28/01/2012 06:35"/>
    <x v="6"/>
    <x v="0"/>
    <d v="1899-12-30T06:35:00"/>
    <x v="16"/>
    <x v="11"/>
    <s v="RIVTRANSITO"/>
    <x v="0"/>
    <x v="3"/>
    <x v="24"/>
    <x v="0"/>
    <x v="0"/>
    <x v="1"/>
    <x v="2"/>
    <s v="SARANDI Nro. 0 esq. BRASIL"/>
    <x v="0"/>
  </r>
  <r>
    <n v="2323826"/>
    <d v="2012-01-28T15:10:00"/>
    <x v="6"/>
    <x v="0"/>
    <d v="1899-12-30T15:10:00"/>
    <x v="15"/>
    <x v="0"/>
    <s v="DS- COMISARIA 9"/>
    <x v="0"/>
    <x v="3"/>
    <x v="26"/>
    <x v="1"/>
    <x v="0"/>
    <x v="1"/>
    <x v="0"/>
    <s v="BR. BATLLE Y ORDOÑEZ Y NEIRA"/>
    <x v="0"/>
  </r>
  <r>
    <n v="2381033"/>
    <s v="28/01/2012 19:20"/>
    <x v="6"/>
    <x v="0"/>
    <d v="1899-12-30T19:20:00"/>
    <x v="19"/>
    <x v="11"/>
    <s v="RIVTRANSITO"/>
    <x v="0"/>
    <x v="3"/>
    <x v="27"/>
    <x v="0"/>
    <x v="1"/>
    <x v="1"/>
    <x v="0"/>
    <s v="SARANDI Nro. 0 esq. BRASIL"/>
    <x v="0"/>
  </r>
  <r>
    <n v="2510697"/>
    <d v="2012-01-29T05:15:00"/>
    <x v="0"/>
    <x v="0"/>
    <d v="1899-12-30T05:15:00"/>
    <x v="18"/>
    <x v="6"/>
    <s v="DS - COMISARIA 1"/>
    <x v="0"/>
    <x v="3"/>
    <x v="9"/>
    <x v="0"/>
    <x v="0"/>
    <x v="2"/>
    <x v="4"/>
    <s v="HERRERA Y ANSINA"/>
    <x v="0"/>
  </r>
  <r>
    <n v="2325626"/>
    <s v="29/01/2012 13:15"/>
    <x v="0"/>
    <x v="0"/>
    <d v="1899-12-30T13:15:00"/>
    <x v="14"/>
    <x v="12"/>
    <s v="RNG - OCIT"/>
    <x v="1"/>
    <x v="1"/>
    <x v="11"/>
    <x v="0"/>
    <x v="1"/>
    <x v="1"/>
    <x v="1"/>
    <s v="RUTA 55"/>
    <x v="0"/>
  </r>
  <r>
    <n v="2325626"/>
    <s v="29/01/2012 13:15"/>
    <x v="0"/>
    <x v="0"/>
    <d v="1899-12-30T13:15:00"/>
    <x v="14"/>
    <x v="12"/>
    <s v="RNG - OCIT"/>
    <x v="1"/>
    <x v="1"/>
    <x v="28"/>
    <x v="1"/>
    <x v="1"/>
    <x v="1"/>
    <x v="1"/>
    <s v="RUTA 55"/>
    <x v="0"/>
  </r>
  <r>
    <n v="2325626"/>
    <s v="29/01/2012 13:15"/>
    <x v="0"/>
    <x v="0"/>
    <d v="1899-12-30T13:15:00"/>
    <x v="14"/>
    <x v="12"/>
    <s v="RNG - OCIT"/>
    <x v="1"/>
    <x v="1"/>
    <x v="19"/>
    <x v="0"/>
    <x v="1"/>
    <x v="1"/>
    <x v="1"/>
    <s v="RUTA 55"/>
    <x v="0"/>
  </r>
  <r>
    <n v="2325626"/>
    <s v="29/01/2012 13:15"/>
    <x v="0"/>
    <x v="0"/>
    <d v="1899-12-30T13:15:00"/>
    <x v="14"/>
    <x v="12"/>
    <s v="RNG - OCIT"/>
    <x v="1"/>
    <x v="1"/>
    <x v="29"/>
    <x v="0"/>
    <x v="1"/>
    <x v="1"/>
    <x v="1"/>
    <s v="RUTA 55"/>
    <x v="0"/>
  </r>
  <r>
    <n v="2324985"/>
    <s v="29/01/2012 15:00"/>
    <x v="0"/>
    <x v="0"/>
    <d v="1899-12-30T15:00:00"/>
    <x v="15"/>
    <x v="13"/>
    <s v="COL - OCIT"/>
    <x v="0"/>
    <x v="1"/>
    <x v="30"/>
    <x v="1"/>
    <x v="1"/>
    <x v="1"/>
    <x v="1"/>
    <s v="RAFAEL BARRADAS esq. BLANES VIALE"/>
    <x v="0"/>
  </r>
  <r>
    <n v="2332231"/>
    <s v="29/01/2012 17:20"/>
    <x v="0"/>
    <x v="0"/>
    <d v="1899-12-30T17:20:00"/>
    <x v="2"/>
    <x v="10"/>
    <s v="LAV - OCIT"/>
    <x v="1"/>
    <x v="1"/>
    <x v="31"/>
    <x v="0"/>
    <x v="2"/>
    <x v="2"/>
    <x v="4"/>
    <s v="RUTA 108 km. 126"/>
    <x v="0"/>
  </r>
  <r>
    <n v="2326789"/>
    <s v="31/01/2012 23:15"/>
    <x v="2"/>
    <x v="0"/>
    <d v="1899-12-30T23:15:00"/>
    <x v="20"/>
    <x v="3"/>
    <s v="MAL - COMISARIA 11"/>
    <x v="1"/>
    <x v="3"/>
    <x v="19"/>
    <x v="0"/>
    <x v="1"/>
    <x v="1"/>
    <x v="3"/>
    <s v="RUTA10 esq. No encontrada"/>
    <x v="0"/>
  </r>
  <r>
    <n v="2326789"/>
    <s v="31/01/2012 23:15"/>
    <x v="2"/>
    <x v="0"/>
    <d v="1899-12-30T23:15:00"/>
    <x v="20"/>
    <x v="3"/>
    <s v="MAL - COMISARIA 11"/>
    <x v="1"/>
    <x v="3"/>
    <x v="19"/>
    <x v="0"/>
    <x v="1"/>
    <x v="1"/>
    <x v="3"/>
    <s v="RUTA10 esq. No encontrada"/>
    <x v="0"/>
  </r>
  <r>
    <n v="2381188"/>
    <s v="01/02/2012 04:00"/>
    <x v="5"/>
    <x v="1"/>
    <d v="1899-12-30T04:00:00"/>
    <x v="17"/>
    <x v="4"/>
    <s v="CLA - COMISARIA 1"/>
    <x v="0"/>
    <x v="3"/>
    <x v="32"/>
    <x v="0"/>
    <x v="1"/>
    <x v="3"/>
    <x v="4"/>
    <s v="AV. ESPAÑA Y MALDONADO"/>
    <x v="0"/>
  </r>
  <r>
    <n v="2327312"/>
    <s v="01/02/2012 20:45"/>
    <x v="5"/>
    <x v="1"/>
    <d v="1899-12-30T20:45:00"/>
    <x v="21"/>
    <x v="2"/>
    <s v="RCH - MCO"/>
    <x v="0"/>
    <x v="0"/>
    <x v="11"/>
    <x v="0"/>
    <x v="1"/>
    <x v="0"/>
    <x v="1"/>
    <s v="CAMINO A BARRIOS TORRES FRENTE A CANCHA DE WANDERS padrón C-C19 esq. No encontrada"/>
    <x v="0"/>
  </r>
  <r>
    <n v="2327312"/>
    <s v="01/02/2012 20:45"/>
    <x v="5"/>
    <x v="1"/>
    <d v="1899-12-30T20:45:00"/>
    <x v="21"/>
    <x v="2"/>
    <s v="RCH - MCO"/>
    <x v="0"/>
    <x v="0"/>
    <x v="33"/>
    <x v="1"/>
    <x v="1"/>
    <x v="0"/>
    <x v="1"/>
    <s v="CAMINO A BARRIOS TORRES FRENTE A CANCHA DE WANDERS padrón C-C19 esq. No encontrada"/>
    <x v="0"/>
  </r>
  <r>
    <n v="2328076"/>
    <s v="02/02/2012 22:10"/>
    <x v="3"/>
    <x v="1"/>
    <d v="1899-12-30T22:10:00"/>
    <x v="13"/>
    <x v="0"/>
    <s v="DS - COMISARIA 12"/>
    <x v="0"/>
    <x v="3"/>
    <x v="4"/>
    <x v="0"/>
    <x v="7"/>
    <x v="1"/>
    <x v="0"/>
    <s v="BOULEVARD APARICIO SARAVIA Nro. 5070 esq. AVENIDA BURGUES"/>
    <x v="0"/>
  </r>
  <r>
    <n v="2328723"/>
    <s v="03/02/2012 06:45"/>
    <x v="4"/>
    <x v="1"/>
    <d v="1899-12-30T06:45:00"/>
    <x v="16"/>
    <x v="0"/>
    <s v="DS - COMISARIA 16"/>
    <x v="0"/>
    <x v="3"/>
    <x v="34"/>
    <x v="0"/>
    <x v="0"/>
    <x v="1"/>
    <x v="3"/>
    <s v="GERONIMO PICCIOLI Nro. 2901 esq. JUAN JACOBO ROUSSEAU"/>
    <x v="0"/>
  </r>
  <r>
    <n v="2329031"/>
    <d v="2012-02-04T00:45:00"/>
    <x v="6"/>
    <x v="1"/>
    <d v="1899-12-30T00:45:00"/>
    <x v="0"/>
    <x v="1"/>
    <s v="DS - COMISARIA 2"/>
    <x v="0"/>
    <x v="3"/>
    <x v="24"/>
    <x v="0"/>
    <x v="1"/>
    <x v="1"/>
    <x v="5"/>
    <s v="LAVALLEJA Y A. LEGNANI"/>
    <x v="0"/>
  </r>
  <r>
    <n v="2329700"/>
    <s v="05/02/2012 00:22"/>
    <x v="0"/>
    <x v="1"/>
    <d v="1899-12-30T00:22:00"/>
    <x v="0"/>
    <x v="0"/>
    <s v="DS - COMISARIA 19"/>
    <x v="0"/>
    <x v="3"/>
    <x v="34"/>
    <x v="0"/>
    <x v="1"/>
    <x v="1"/>
    <x v="3"/>
    <s v="GERONIMO PICCIOLI Nro. 2901 esq. JUAN JACOBO ROUSSEAU"/>
    <x v="0"/>
  </r>
  <r>
    <n v="2515219"/>
    <d v="2012-02-05T06:41:00"/>
    <x v="0"/>
    <x v="1"/>
    <d v="1899-12-30T06:41:00"/>
    <x v="16"/>
    <x v="14"/>
    <s v="DS - COMISARIA 3"/>
    <x v="1"/>
    <x v="3"/>
    <x v="35"/>
    <x v="0"/>
    <x v="1"/>
    <x v="1"/>
    <x v="1"/>
    <s v="RUTA 2 KM 263"/>
    <x v="0"/>
  </r>
  <r>
    <n v="2330244"/>
    <s v="05/02/2012 07:45"/>
    <x v="0"/>
    <x v="1"/>
    <d v="1899-12-30T07:45:00"/>
    <x v="3"/>
    <x v="3"/>
    <s v="MAL - COMISARIA 2"/>
    <x v="0"/>
    <x v="3"/>
    <x v="11"/>
    <x v="0"/>
    <x v="0"/>
    <x v="3"/>
    <x v="4"/>
    <s v="camino cerro eguzquiza esq. No encontrada"/>
    <x v="0"/>
  </r>
  <r>
    <n v="2513620"/>
    <d v="2012-02-05T09:15:00"/>
    <x v="0"/>
    <x v="1"/>
    <d v="1899-12-30T09:15:00"/>
    <x v="22"/>
    <x v="15"/>
    <s v="ART - COMISARIA 8"/>
    <x v="0"/>
    <x v="3"/>
    <x v="36"/>
    <x v="0"/>
    <x v="0"/>
    <x v="1"/>
    <x v="5"/>
    <s v="BATLLE Y ORDOÑEZ Y COUSIN - BBRUM"/>
    <x v="0"/>
  </r>
  <r>
    <n v="2381387"/>
    <s v="05/02/2012 18:15"/>
    <x v="0"/>
    <x v="1"/>
    <d v="1899-12-30T18:15:00"/>
    <x v="5"/>
    <x v="15"/>
    <s v="ART - OCIT"/>
    <x v="1"/>
    <x v="3"/>
    <x v="15"/>
    <x v="0"/>
    <x v="0"/>
    <x v="2"/>
    <x v="4"/>
    <s v="CARLOS LECUEDER Nro. 0 esq. AMARO FERREIRA RAMOS"/>
    <x v="0"/>
  </r>
  <r>
    <n v="2353841"/>
    <s v="05/02/2012 22:35"/>
    <x v="0"/>
    <x v="1"/>
    <d v="1899-12-30T22:35:00"/>
    <x v="13"/>
    <x v="16"/>
    <s v="TYT - COMISARIA 10"/>
    <x v="1"/>
    <x v="2"/>
    <x v="37"/>
    <x v="0"/>
    <x v="0"/>
    <x v="1"/>
    <x v="5"/>
    <s v="MANUEL ORIBE Nro. 1439 esq. MANUEL LAVALLEJA"/>
    <x v="0"/>
  </r>
  <r>
    <n v="2331939"/>
    <s v="07/02/2012 13:30"/>
    <x v="2"/>
    <x v="1"/>
    <d v="1899-12-30T13:30:00"/>
    <x v="14"/>
    <x v="1"/>
    <s v="CAN - COMISARIA 22"/>
    <x v="1"/>
    <x v="0"/>
    <x v="22"/>
    <x v="0"/>
    <x v="1"/>
    <x v="0"/>
    <x v="1"/>
    <s v="AVENIDA DE LOS PINOS esq. RUTA INTERBALNEARIA"/>
    <x v="0"/>
  </r>
  <r>
    <n v="2332325"/>
    <s v="07/02/2012 20:40"/>
    <x v="2"/>
    <x v="1"/>
    <d v="1899-12-30T20:40:00"/>
    <x v="21"/>
    <x v="1"/>
    <s v="CAN - OCIT "/>
    <x v="0"/>
    <x v="3"/>
    <x v="38"/>
    <x v="0"/>
    <x v="1"/>
    <x v="1"/>
    <x v="0"/>
    <s v="AVENIDA BOLIVIA esq. AVENIDA GENERAL FLORES"/>
    <x v="0"/>
  </r>
  <r>
    <n v="2333186"/>
    <s v="07/02/2012 21:27"/>
    <x v="2"/>
    <x v="1"/>
    <d v="1899-12-30T21:27:00"/>
    <x v="1"/>
    <x v="3"/>
    <s v="MAL - COMISARIA 2"/>
    <x v="0"/>
    <x v="3"/>
    <x v="26"/>
    <x v="0"/>
    <x v="1"/>
    <x v="1"/>
    <x v="3"/>
    <s v="AVENIDA ROCHA Y JOAQUIN SUAREZ esq. No encontrada"/>
    <x v="0"/>
  </r>
  <r>
    <n v="2333026"/>
    <s v="08/02/2012 20:35"/>
    <x v="5"/>
    <x v="1"/>
    <d v="1899-12-30T20:35:00"/>
    <x v="21"/>
    <x v="0"/>
    <s v="DS - COMISARIA 16"/>
    <x v="0"/>
    <x v="3"/>
    <x v="39"/>
    <x v="0"/>
    <x v="1"/>
    <x v="3"/>
    <x v="4"/>
    <s v="CAMINO MALDONADO esq. RUBEN DARIO --FLOR DE MAROÑAS--"/>
    <x v="0"/>
  </r>
  <r>
    <n v="2333169"/>
    <d v="2012-02-08T21:45:00"/>
    <x v="5"/>
    <x v="1"/>
    <d v="1899-12-30T21:45:00"/>
    <x v="1"/>
    <x v="0"/>
    <s v="DS - COMISARIA 17"/>
    <x v="0"/>
    <x v="3"/>
    <x v="31"/>
    <x v="0"/>
    <x v="0"/>
    <x v="1"/>
    <x v="6"/>
    <s v="INSTRUCCIONES Y CON. LA ESPIGA"/>
    <x v="0"/>
  </r>
  <r>
    <n v="2335234"/>
    <s v="10/02/2012 22:00"/>
    <x v="4"/>
    <x v="1"/>
    <d v="1899-12-30T22:00:00"/>
    <x v="13"/>
    <x v="1"/>
    <s v="CAN - COMISARIA 23"/>
    <x v="1"/>
    <x v="3"/>
    <x v="11"/>
    <x v="1"/>
    <x v="0"/>
    <x v="1"/>
    <x v="1"/>
    <s v="RUTA INTERBALNEARIA padrón A-54519 esq. AVENIDA SAN MARTIN"/>
    <x v="0"/>
  </r>
  <r>
    <n v="2335318"/>
    <s v="11/02/2012 11:40"/>
    <x v="6"/>
    <x v="1"/>
    <d v="1899-12-30T11:40:00"/>
    <x v="23"/>
    <x v="0"/>
    <s v="DS - COMISARIA   3"/>
    <x v="0"/>
    <x v="0"/>
    <x v="40"/>
    <x v="0"/>
    <x v="1"/>
    <x v="0"/>
    <x v="0"/>
    <s v="GALICIA Nro. 1099 esq. PARAGUAY"/>
    <x v="0"/>
  </r>
  <r>
    <n v="2335760"/>
    <s v="12/02/2012 00:50"/>
    <x v="0"/>
    <x v="1"/>
    <d v="1899-12-30T00:50:00"/>
    <x v="0"/>
    <x v="1"/>
    <s v="CAN - OCIT "/>
    <x v="1"/>
    <x v="3"/>
    <x v="19"/>
    <x v="0"/>
    <x v="1"/>
    <x v="1"/>
    <x v="3"/>
    <s v="RUTA 6 km. 67500 padrón A-14134"/>
    <x v="0"/>
  </r>
  <r>
    <n v="2336392"/>
    <s v="13/02/2012 05:21"/>
    <x v="1"/>
    <x v="1"/>
    <d v="1899-12-30T05:21:00"/>
    <x v="18"/>
    <x v="0"/>
    <s v="DS - COMISARIA 11"/>
    <x v="0"/>
    <x v="3"/>
    <x v="9"/>
    <x v="1"/>
    <x v="1"/>
    <x v="4"/>
    <x v="4"/>
    <s v="AVENIDA GENERAL RIVERA esq. TOMAS BASAÑEZ"/>
    <x v="0"/>
  </r>
  <r>
    <n v="2336552"/>
    <s v="13/02/2012 10:30"/>
    <x v="1"/>
    <x v="1"/>
    <d v="1899-12-30T10:30:00"/>
    <x v="6"/>
    <x v="0"/>
    <s v="DS - COMISARIA 19"/>
    <x v="1"/>
    <x v="0"/>
    <x v="41"/>
    <x v="1"/>
    <x v="1"/>
    <x v="0"/>
    <x v="5"/>
    <s v="RUTA ACCESO - AVENIDA DOCTOR CARLOS MARIA RAMIREZ Nro. 2601 padrón V-57898"/>
    <x v="0"/>
  </r>
  <r>
    <n v="2337464"/>
    <s v="13/02/2012 21:30"/>
    <x v="1"/>
    <x v="1"/>
    <d v="1899-12-30T21:30:00"/>
    <x v="1"/>
    <x v="3"/>
    <s v="MAL - MCO"/>
    <x v="0"/>
    <x v="0"/>
    <x v="42"/>
    <x v="1"/>
    <x v="8"/>
    <x v="0"/>
    <x v="3"/>
    <s v="AVENIDA GAUCHOS esq. CELEDONIO ROJAS"/>
    <x v="0"/>
  </r>
  <r>
    <n v="2337817"/>
    <s v="14/02/2012 13:45"/>
    <x v="2"/>
    <x v="1"/>
    <d v="1899-12-30T13:45:00"/>
    <x v="14"/>
    <x v="3"/>
    <s v="MAL - COMISARIA 1"/>
    <x v="0"/>
    <x v="3"/>
    <x v="20"/>
    <x v="0"/>
    <x v="8"/>
    <x v="1"/>
    <x v="0"/>
    <s v="MARCOS DE LOS REYES esq. CONSTITUCION"/>
    <x v="0"/>
  </r>
  <r>
    <n v="2338025"/>
    <s v="14/02/2012 15:45"/>
    <x v="2"/>
    <x v="1"/>
    <d v="1899-12-30T15:45:00"/>
    <x v="15"/>
    <x v="9"/>
    <s v="SJS - OCIT"/>
    <x v="1"/>
    <x v="1"/>
    <x v="19"/>
    <x v="1"/>
    <x v="1"/>
    <x v="2"/>
    <x v="4"/>
    <s v="RUTA 3 KM 130,500 esq. No encontrada"/>
    <x v="0"/>
  </r>
  <r>
    <n v="2338025"/>
    <s v="14/02/2012 15:45"/>
    <x v="2"/>
    <x v="1"/>
    <d v="1899-12-30T15:45:00"/>
    <x v="15"/>
    <x v="9"/>
    <s v="SJS - OCIT"/>
    <x v="1"/>
    <x v="1"/>
    <x v="9"/>
    <x v="0"/>
    <x v="1"/>
    <x v="2"/>
    <x v="4"/>
    <s v="RUTA 3 KM 130,500 esq. No encontrada"/>
    <x v="0"/>
  </r>
  <r>
    <n v="2342368"/>
    <s v="16/02/2012 17:10"/>
    <x v="3"/>
    <x v="1"/>
    <d v="1899-12-30T17:10:00"/>
    <x v="2"/>
    <x v="3"/>
    <s v="MAL - COMISARIA 11"/>
    <x v="0"/>
    <x v="3"/>
    <x v="19"/>
    <x v="0"/>
    <x v="8"/>
    <x v="1"/>
    <x v="2"/>
    <s v="LIZARZA esq. No encontrada"/>
    <x v="0"/>
  </r>
  <r>
    <n v="2381982"/>
    <s v="17/02/2012 09:45"/>
    <x v="4"/>
    <x v="1"/>
    <d v="1899-12-30T09:45:00"/>
    <x v="22"/>
    <x v="15"/>
    <s v="ART - OCIT"/>
    <x v="0"/>
    <x v="3"/>
    <x v="11"/>
    <x v="0"/>
    <x v="0"/>
    <x v="1"/>
    <x v="5"/>
    <s v="CARLOS LECUEDER Nro. 0 esq. AMARO FERREIRA RAMOS"/>
    <x v="0"/>
  </r>
  <r>
    <n v="2381798"/>
    <s v="17/02/2012 16:30"/>
    <x v="4"/>
    <x v="1"/>
    <d v="1899-12-30T16:30:00"/>
    <x v="9"/>
    <x v="11"/>
    <s v="RIV - COMISARIA 3"/>
    <x v="1"/>
    <x v="2"/>
    <x v="0"/>
    <x v="0"/>
    <x v="3"/>
    <x v="1"/>
    <x v="0"/>
    <s v="SARANDI Nro. 0 esq. BRASIL"/>
    <x v="0"/>
  </r>
  <r>
    <n v="2340656"/>
    <s v="17/02/2012 17:00"/>
    <x v="4"/>
    <x v="1"/>
    <d v="1899-12-30T17:00:00"/>
    <x v="2"/>
    <x v="1"/>
    <s v="CAN - COMISARIA 4"/>
    <x v="0"/>
    <x v="3"/>
    <x v="43"/>
    <x v="1"/>
    <x v="1"/>
    <x v="1"/>
    <x v="1"/>
    <s v="ELIAS REGULES esq. ECUADOR"/>
    <x v="0"/>
  </r>
  <r>
    <n v="2340656"/>
    <s v="17/02/2012 17:00"/>
    <x v="4"/>
    <x v="1"/>
    <d v="1899-12-30T17:00:00"/>
    <x v="2"/>
    <x v="1"/>
    <s v="CAN - COMISARIA 4"/>
    <x v="0"/>
    <x v="3"/>
    <x v="44"/>
    <x v="0"/>
    <x v="1"/>
    <x v="1"/>
    <x v="1"/>
    <s v="ELIAS REGULES esq. ECUADOR"/>
    <x v="0"/>
  </r>
  <r>
    <n v="2340830"/>
    <s v="18/02/2012 02:55"/>
    <x v="6"/>
    <x v="1"/>
    <d v="1899-12-30T02:55:00"/>
    <x v="8"/>
    <x v="9"/>
    <s v="SJS - COMISARIA 10"/>
    <x v="1"/>
    <x v="0"/>
    <x v="45"/>
    <x v="0"/>
    <x v="1"/>
    <x v="0"/>
    <x v="0"/>
    <s v="SIN NOMBRE padrón M-7303 esq. No encontrada"/>
    <x v="0"/>
  </r>
  <r>
    <n v="2381807"/>
    <d v="2012-02-18T12:55:00"/>
    <x v="6"/>
    <x v="1"/>
    <d v="1899-12-30T12:00:00"/>
    <x v="12"/>
    <x v="8"/>
    <s v="SAL - COMISARIA 1"/>
    <x v="0"/>
    <x v="2"/>
    <x v="46"/>
    <x v="0"/>
    <x v="3"/>
    <x v="1"/>
    <x v="3"/>
    <s v="AV. BARBIERI Y VIERA"/>
    <x v="0"/>
  </r>
  <r>
    <n v="2341854"/>
    <d v="2012-02-19T17:45:00"/>
    <x v="0"/>
    <x v="1"/>
    <d v="1899-12-30T17:45:00"/>
    <x v="2"/>
    <x v="0"/>
    <s v="DS - COMISARIA 6"/>
    <x v="0"/>
    <x v="0"/>
    <x v="47"/>
    <x v="1"/>
    <x v="0"/>
    <x v="0"/>
    <x v="0"/>
    <s v="JOSE L. TERRA Y CONCEPCION ARENAL"/>
    <x v="0"/>
  </r>
  <r>
    <n v="2355839"/>
    <s v="20/02/2012 07:40"/>
    <x v="1"/>
    <x v="1"/>
    <d v="1899-12-30T07:40:00"/>
    <x v="3"/>
    <x v="2"/>
    <s v="RCH - COMISARIA 11"/>
    <x v="1"/>
    <x v="0"/>
    <x v="44"/>
    <x v="0"/>
    <x v="1"/>
    <x v="0"/>
    <x v="1"/>
    <s v="RUTA 10 - BALNEARIO LA PEDRERA padrón C-1451 "/>
    <x v="0"/>
  </r>
  <r>
    <n v="2343139"/>
    <s v="21/02/2012 06:20"/>
    <x v="2"/>
    <x v="1"/>
    <d v="1899-12-30T06:20:00"/>
    <x v="16"/>
    <x v="9"/>
    <s v="SJS - COMISARIA 7"/>
    <x v="1"/>
    <x v="3"/>
    <x v="13"/>
    <x v="0"/>
    <x v="1"/>
    <x v="1"/>
    <x v="2"/>
    <s v="RUTA 1 km. 47"/>
    <x v="0"/>
  </r>
  <r>
    <n v="2345683"/>
    <s v="24/02/2012 03:30"/>
    <x v="4"/>
    <x v="1"/>
    <d v="1899-12-30T03:30:00"/>
    <x v="11"/>
    <x v="1"/>
    <s v="CAN - COMISARIA 3"/>
    <x v="0"/>
    <x v="3"/>
    <x v="28"/>
    <x v="0"/>
    <x v="1"/>
    <x v="1"/>
    <x v="5"/>
    <s v="SENDA D padrón A-12248 esq. SENDA C"/>
    <x v="0"/>
  </r>
  <r>
    <n v="2382114"/>
    <s v="24/02/2012 09:30"/>
    <x v="4"/>
    <x v="1"/>
    <d v="1899-12-30T09:30:00"/>
    <x v="22"/>
    <x v="11"/>
    <s v="RIV - COMISARIA 6"/>
    <x v="0"/>
    <x v="1"/>
    <x v="42"/>
    <x v="1"/>
    <x v="1"/>
    <x v="2"/>
    <x v="4"/>
    <s v="SARANDI Nro. 0 esq. BRASIL"/>
    <x v="0"/>
  </r>
  <r>
    <n v="2345961"/>
    <s v="24/02/2012 15:20"/>
    <x v="4"/>
    <x v="1"/>
    <d v="1899-12-30T15:20:00"/>
    <x v="15"/>
    <x v="0"/>
    <s v="DS - COMISARIA 24"/>
    <x v="0"/>
    <x v="2"/>
    <x v="48"/>
    <x v="0"/>
    <x v="1"/>
    <x v="1"/>
    <x v="5"/>
    <s v="CAMINO BAJO DE LA PETISA Nro. 5485 padrón V-42410 esq. CAMINO BUFFA"/>
    <x v="0"/>
  </r>
  <r>
    <n v="2346240"/>
    <s v="25/02/2012 00:28"/>
    <x v="6"/>
    <x v="1"/>
    <d v="1899-12-30T00:28:00"/>
    <x v="0"/>
    <x v="0"/>
    <s v="DS - COMISARIA 15"/>
    <x v="0"/>
    <x v="3"/>
    <x v="25"/>
    <x v="0"/>
    <x v="0"/>
    <x v="1"/>
    <x v="0"/>
    <s v="EMILIO CASTELAR esq. ROBERTO BERRO"/>
    <x v="0"/>
  </r>
  <r>
    <n v="2513579"/>
    <d v="2012-02-25T10:05:00"/>
    <x v="6"/>
    <x v="1"/>
    <d v="1899-12-30T10:05:00"/>
    <x v="6"/>
    <x v="13"/>
    <s v="COL - COMISARIA 8"/>
    <x v="0"/>
    <x v="2"/>
    <x v="37"/>
    <x v="0"/>
    <x v="0"/>
    <x v="1"/>
    <x v="3"/>
    <s v="JOSE SALVO Y RIVERA - LACAZE"/>
    <x v="0"/>
  </r>
  <r>
    <n v="2382152"/>
    <s v="25/02/2012 16:35"/>
    <x v="6"/>
    <x v="1"/>
    <d v="1899-12-30T16:35:00"/>
    <x v="9"/>
    <x v="11"/>
    <s v="RIVTRANSITO"/>
    <x v="0"/>
    <x v="1"/>
    <x v="37"/>
    <x v="0"/>
    <x v="1"/>
    <x v="1"/>
    <x v="1"/>
    <s v="SARANDI Nro. 0 esq. BRASIL"/>
    <x v="0"/>
  </r>
  <r>
    <n v="2382169"/>
    <d v="2012-02-25T23:30:00"/>
    <x v="6"/>
    <x v="1"/>
    <d v="1899-12-30T23:30:00"/>
    <x v="20"/>
    <x v="8"/>
    <s v="SAL- COMISARIA 1"/>
    <x v="0"/>
    <x v="2"/>
    <x v="19"/>
    <x v="1"/>
    <x v="0"/>
    <x v="1"/>
    <x v="1"/>
    <s v="MANUEL ORIBE Y OFICIAL 1"/>
    <x v="0"/>
  </r>
  <r>
    <n v="2347050"/>
    <s v="26/02/2012 00:30"/>
    <x v="0"/>
    <x v="1"/>
    <d v="1899-12-30T00:30:00"/>
    <x v="0"/>
    <x v="1"/>
    <s v="CAN - COMISARIA 27"/>
    <x v="0"/>
    <x v="3"/>
    <x v="20"/>
    <x v="1"/>
    <x v="0"/>
    <x v="1"/>
    <x v="1"/>
    <s v="AVENIDA INGENIERO LUIS GIANNATTASIO esq. AVENIDA PEREZ BUTLER"/>
    <x v="0"/>
  </r>
  <r>
    <n v="2513659"/>
    <d v="2012-02-27T06:30:00"/>
    <x v="1"/>
    <x v="1"/>
    <d v="1899-12-30T06:30:00"/>
    <x v="16"/>
    <x v="13"/>
    <s v="COL - COMISARIA 15"/>
    <x v="1"/>
    <x v="1"/>
    <x v="42"/>
    <x v="1"/>
    <x v="1"/>
    <x v="2"/>
    <x v="4"/>
    <s v="RUTA 1 KM 169"/>
    <x v="0"/>
  </r>
  <r>
    <n v="2356461"/>
    <s v="29/02/2012 00:45"/>
    <x v="5"/>
    <x v="1"/>
    <d v="1899-12-30T00:45:00"/>
    <x v="0"/>
    <x v="5"/>
    <s v="PAY - OCIT"/>
    <x v="1"/>
    <x v="2"/>
    <x v="15"/>
    <x v="0"/>
    <x v="1"/>
    <x v="1"/>
    <x v="5"/>
    <s v="RUTA 3 km. 378"/>
    <x v="0"/>
  </r>
  <r>
    <n v="2355899"/>
    <s v="29/02/2012 04:05"/>
    <x v="5"/>
    <x v="1"/>
    <d v="1899-12-30T04:05:00"/>
    <x v="17"/>
    <x v="0"/>
    <s v="DS - COMISARIA 19"/>
    <x v="0"/>
    <x v="3"/>
    <x v="19"/>
    <x v="0"/>
    <x v="1"/>
    <x v="1"/>
    <x v="0"/>
    <s v="RIVERA INDARTE esq. DOCTOR MARTIN BERINDUAGUE"/>
    <x v="0"/>
  </r>
  <r>
    <n v="2356667"/>
    <s v="29/02/2012 22:05"/>
    <x v="5"/>
    <x v="1"/>
    <d v="1899-12-30T22:05:00"/>
    <x v="13"/>
    <x v="3"/>
    <s v="MAL - COMISARIA 1"/>
    <x v="0"/>
    <x v="1"/>
    <x v="26"/>
    <x v="1"/>
    <x v="0"/>
    <x v="1"/>
    <x v="0"/>
    <s v="BOULEVARD ARTIGAS esq. SIN NOMBRE"/>
    <x v="0"/>
  </r>
  <r>
    <n v="2513777"/>
    <d v="2012-03-02T19:25:00"/>
    <x v="4"/>
    <x v="2"/>
    <d v="1899-12-30T19:25:00"/>
    <x v="19"/>
    <x v="6"/>
    <s v="DS - COMISARIA 19"/>
    <x v="1"/>
    <x v="1"/>
    <x v="49"/>
    <x v="0"/>
    <x v="0"/>
    <x v="1"/>
    <x v="5"/>
    <s v="RUTA 3 PUENTE EL JUNCAL"/>
    <x v="0"/>
  </r>
  <r>
    <n v="2382408"/>
    <s v="02/03/2012 19:30"/>
    <x v="4"/>
    <x v="2"/>
    <d v="1899-12-30T19:30:00"/>
    <x v="19"/>
    <x v="8"/>
    <s v="SAL - B. TRANSITO"/>
    <x v="0"/>
    <x v="0"/>
    <x v="50"/>
    <x v="0"/>
    <x v="0"/>
    <x v="0"/>
    <x v="3"/>
    <s v="SOCA Y DIEGO LAMAS"/>
    <x v="0"/>
  </r>
  <r>
    <n v="2358562"/>
    <s v="02/03/2012 22:25"/>
    <x v="4"/>
    <x v="2"/>
    <d v="1899-12-30T22:25:00"/>
    <x v="13"/>
    <x v="0"/>
    <s v="DS - COMISARIA 19"/>
    <x v="0"/>
    <x v="2"/>
    <x v="51"/>
    <x v="0"/>
    <x v="1"/>
    <x v="1"/>
    <x v="3"/>
    <s v="AMEGHINO Nro. 5002 esq. SERGIPE"/>
    <x v="0"/>
  </r>
  <r>
    <n v="2382434"/>
    <d v="2012-03-03T00:00:00"/>
    <x v="6"/>
    <x v="2"/>
    <d v="1899-12-30T00:00:00"/>
    <x v="0"/>
    <x v="8"/>
    <s v="SAL - COMISARIA 1"/>
    <x v="0"/>
    <x v="3"/>
    <x v="52"/>
    <x v="0"/>
    <x v="9"/>
    <x v="1"/>
    <x v="3"/>
    <s v="COSTANERA Y CERVANTES"/>
    <x v="0"/>
  </r>
  <r>
    <n v="2359299"/>
    <s v="03/03/2012 08:00"/>
    <x v="6"/>
    <x v="2"/>
    <d v="1899-12-30T08:00:00"/>
    <x v="4"/>
    <x v="3"/>
    <s v="MAL - COMISARIA 1"/>
    <x v="0"/>
    <x v="1"/>
    <x v="19"/>
    <x v="0"/>
    <x v="1"/>
    <x v="1"/>
    <x v="0"/>
    <s v="BOULEVARD ARTIGAS esq. LOUVRE"/>
    <x v="0"/>
  </r>
  <r>
    <n v="2368970"/>
    <s v="04/03/2012 06:30"/>
    <x v="0"/>
    <x v="2"/>
    <d v="1899-12-30T06:30:00"/>
    <x v="16"/>
    <x v="3"/>
    <s v="MAL - COMISARIA 11"/>
    <x v="1"/>
    <x v="3"/>
    <x v="39"/>
    <x v="1"/>
    <x v="1"/>
    <x v="3"/>
    <x v="4"/>
    <s v="RUTA 93 km. 0 padrón B-8576"/>
    <x v="0"/>
  </r>
  <r>
    <n v="2512584"/>
    <d v="2012-03-04T08:15:00"/>
    <x v="0"/>
    <x v="2"/>
    <d v="1899-12-30T08:15:00"/>
    <x v="4"/>
    <x v="13"/>
    <s v="COL - COMISARIA 16"/>
    <x v="1"/>
    <x v="3"/>
    <x v="19"/>
    <x v="0"/>
    <x v="1"/>
    <x v="2"/>
    <x v="4"/>
    <s v="RUTA 1 KM 144"/>
    <x v="0"/>
  </r>
  <r>
    <n v="2382467"/>
    <s v="04/03/2012 22:45"/>
    <x v="0"/>
    <x v="2"/>
    <d v="1899-12-30T22:45:00"/>
    <x v="13"/>
    <x v="4"/>
    <s v="CLA - COMISARIA 3"/>
    <x v="1"/>
    <x v="3"/>
    <x v="33"/>
    <x v="0"/>
    <x v="1"/>
    <x v="1"/>
    <x v="3"/>
    <s v="RUTA 26 KM 383"/>
    <x v="0"/>
  </r>
  <r>
    <n v="2362103"/>
    <s v="07/03/2012 01:05"/>
    <x v="5"/>
    <x v="2"/>
    <d v="1899-12-30T01:05:00"/>
    <x v="10"/>
    <x v="0"/>
    <s v="DS - COMISARIA 17"/>
    <x v="0"/>
    <x v="1"/>
    <x v="9"/>
    <x v="0"/>
    <x v="1"/>
    <x v="2"/>
    <x v="4"/>
    <s v="AVENIDA GENERAL SAN MARTIN Nro. 4852 esq. AVENIDA GUSTAVO VOLPE"/>
    <x v="0"/>
  </r>
  <r>
    <n v="2362487"/>
    <s v="07/03/2012 07:50"/>
    <x v="5"/>
    <x v="2"/>
    <d v="1899-12-30T07:50:00"/>
    <x v="3"/>
    <x v="0"/>
    <s v="DS - COMISARIA   9"/>
    <x v="0"/>
    <x v="3"/>
    <x v="25"/>
    <x v="0"/>
    <x v="0"/>
    <x v="1"/>
    <x v="1"/>
    <s v="BOULEVARD JOSE BATLLE Y ORDOÑEZ esq. NEIRA"/>
    <x v="0"/>
  </r>
  <r>
    <n v="2362374"/>
    <s v="07/03/2012 11:05"/>
    <x v="5"/>
    <x v="2"/>
    <d v="1899-12-30T11:05:00"/>
    <x v="23"/>
    <x v="0"/>
    <s v="DS - COMISARIA 13"/>
    <x v="0"/>
    <x v="0"/>
    <x v="30"/>
    <x v="1"/>
    <x v="10"/>
    <x v="0"/>
    <x v="3"/>
    <s v="AVENIDA DAMASO ANTONIO LARRAÑAGA esq. SEBASTIAN ELCANO"/>
    <x v="0"/>
  </r>
  <r>
    <n v="2362928"/>
    <s v="07/03/2012 13:00"/>
    <x v="5"/>
    <x v="2"/>
    <d v="1899-12-30T13:00:00"/>
    <x v="14"/>
    <x v="9"/>
    <s v="SJS - OCIT"/>
    <x v="1"/>
    <x v="3"/>
    <x v="11"/>
    <x v="0"/>
    <x v="1"/>
    <x v="1"/>
    <x v="0"/>
    <s v="RUTA 1 KM 78 padrón M-14432 esq. No encontrada"/>
    <x v="0"/>
  </r>
  <r>
    <n v="2363013"/>
    <s v="07/03/2012 23:00"/>
    <x v="5"/>
    <x v="2"/>
    <d v="1899-12-30T23:00:00"/>
    <x v="20"/>
    <x v="0"/>
    <s v="DS - COMISARIA 10"/>
    <x v="0"/>
    <x v="3"/>
    <x v="53"/>
    <x v="0"/>
    <x v="1"/>
    <x v="1"/>
    <x v="3"/>
    <s v="AVENIDA DOMINGO SARMIENTO Nro. 2652 esq. FRANCISCO AGUILAR"/>
    <x v="0"/>
  </r>
  <r>
    <n v="2363934"/>
    <s v="09/03/2012 00:30"/>
    <x v="4"/>
    <x v="2"/>
    <d v="1899-12-30T00:30:00"/>
    <x v="0"/>
    <x v="17"/>
    <s v="DUR - INFORMATICA"/>
    <x v="1"/>
    <x v="3"/>
    <x v="20"/>
    <x v="1"/>
    <x v="1"/>
    <x v="4"/>
    <x v="4"/>
    <s v="RUTA 5 km. 186 padrón Q-"/>
    <x v="0"/>
  </r>
  <r>
    <n v="2364204"/>
    <s v="09/03/2012 05:05"/>
    <x v="4"/>
    <x v="2"/>
    <d v="1899-12-30T05:05:00"/>
    <x v="18"/>
    <x v="16"/>
    <s v="TYT - COMISARIA 1"/>
    <x v="0"/>
    <x v="3"/>
    <x v="35"/>
    <x v="0"/>
    <x v="1"/>
    <x v="3"/>
    <x v="4"/>
    <s v="BOULEVARD FRUCTUOSO DEL PUERTO esq. TENIENTES DE ARTIGAS"/>
    <x v="0"/>
  </r>
  <r>
    <n v="2366327"/>
    <s v="10/03/2012 10:00"/>
    <x v="6"/>
    <x v="2"/>
    <d v="1899-12-30T10:00:00"/>
    <x v="6"/>
    <x v="8"/>
    <s v="SAL - OCIT"/>
    <x v="0"/>
    <x v="0"/>
    <x v="54"/>
    <x v="1"/>
    <x v="1"/>
    <x v="0"/>
    <x v="0"/>
    <s v="ARTIGAS esq. VEINTICINCO DE AGOSTO"/>
    <x v="0"/>
  </r>
  <r>
    <n v="2512370"/>
    <d v="2012-03-10T13:40:00"/>
    <x v="6"/>
    <x v="2"/>
    <d v="1899-12-30T13:40:00"/>
    <x v="14"/>
    <x v="4"/>
    <s v="CL-COMISARIA 15"/>
    <x v="0"/>
    <x v="3"/>
    <x v="30"/>
    <x v="0"/>
    <x v="11"/>
    <x v="1"/>
    <x v="3"/>
    <s v="AV. ITALIA Y LAS TROPAS"/>
    <x v="0"/>
  </r>
  <r>
    <n v="2512370"/>
    <d v="2012-03-10T13:40:00"/>
    <x v="6"/>
    <x v="2"/>
    <d v="1899-12-30T13:40:00"/>
    <x v="14"/>
    <x v="4"/>
    <s v="CL-COMISARIA 15"/>
    <x v="0"/>
    <x v="3"/>
    <x v="42"/>
    <x v="1"/>
    <x v="9"/>
    <x v="1"/>
    <x v="3"/>
    <s v="AV. ITALIA Y LAS TROPAS"/>
    <x v="0"/>
  </r>
  <r>
    <n v="2382624"/>
    <d v="2012-03-10T23:00:00"/>
    <x v="6"/>
    <x v="2"/>
    <d v="1899-12-30T23:00:00"/>
    <x v="20"/>
    <x v="11"/>
    <s v="RIV - COMISARIA 10"/>
    <x v="0"/>
    <x v="3"/>
    <x v="36"/>
    <x v="0"/>
    <x v="12"/>
    <x v="1"/>
    <x v="1"/>
    <s v="APARICIO SARAVIA Y FCO. ROMERO"/>
    <x v="0"/>
  </r>
  <r>
    <n v="2366052"/>
    <s v="10/03/2012 23:55"/>
    <x v="6"/>
    <x v="2"/>
    <d v="1899-12-30T23:55:00"/>
    <x v="20"/>
    <x v="1"/>
    <s v="CAN - COMISARIA 27"/>
    <x v="0"/>
    <x v="0"/>
    <x v="55"/>
    <x v="1"/>
    <x v="1"/>
    <x v="0"/>
    <x v="1"/>
    <s v="AVENIDA INGENIERO LUIS GIANNATTASIO padrón A-38343 esq. AVENIDA AMELIA RAMIREZ DE GARCIA LAGOS"/>
    <x v="0"/>
  </r>
  <r>
    <n v="2366465"/>
    <s v="11/03/2012 00:50"/>
    <x v="0"/>
    <x v="2"/>
    <d v="1899-12-30T00:50:00"/>
    <x v="0"/>
    <x v="8"/>
    <s v="SAL - OCIT"/>
    <x v="1"/>
    <x v="3"/>
    <x v="44"/>
    <x v="0"/>
    <x v="1"/>
    <x v="2"/>
    <x v="4"/>
    <s v="RUTA 4 KM 113 Y 114 RUMBO A PUEBLO SEQUEIRA esq. No encontrada"/>
    <x v="0"/>
  </r>
  <r>
    <n v="2367829"/>
    <s v="11/03/2012 06:50"/>
    <x v="0"/>
    <x v="2"/>
    <d v="1899-12-30T06:50:00"/>
    <x v="16"/>
    <x v="13"/>
    <s v="COL - OCIT"/>
    <x v="0"/>
    <x v="3"/>
    <x v="56"/>
    <x v="0"/>
    <x v="1"/>
    <x v="3"/>
    <x v="4"/>
    <s v="AVENIDA COSTANERA esq. GENERAL RIVERA"/>
    <x v="0"/>
  </r>
  <r>
    <n v="2384797"/>
    <s v="12/03/2012 18:50"/>
    <x v="1"/>
    <x v="2"/>
    <d v="1899-12-30T18:50:00"/>
    <x v="5"/>
    <x v="5"/>
    <s v="PAY - OCIT"/>
    <x v="1"/>
    <x v="4"/>
    <x v="6"/>
    <x v="0"/>
    <x v="13"/>
    <x v="2"/>
    <x v="7"/>
    <s v="RUTA 90 km. 15 padrón I-417"/>
    <x v="0"/>
  </r>
  <r>
    <n v="2368360"/>
    <s v="13/03/2012 04:30"/>
    <x v="2"/>
    <x v="2"/>
    <d v="1899-12-30T04:30:00"/>
    <x v="17"/>
    <x v="5"/>
    <s v="PAY - OCIT"/>
    <x v="1"/>
    <x v="3"/>
    <x v="1"/>
    <x v="0"/>
    <x v="1"/>
    <x v="3"/>
    <x v="4"/>
    <s v="RUTA 26 km. 68 padrón I-"/>
    <x v="0"/>
  </r>
  <r>
    <n v="2514899"/>
    <d v="2012-03-13T08:26:00"/>
    <x v="2"/>
    <x v="2"/>
    <d v="1899-12-30T08:26:00"/>
    <x v="4"/>
    <x v="14"/>
    <s v="DS - COMISARIA 5"/>
    <x v="0"/>
    <x v="4"/>
    <x v="28"/>
    <x v="0"/>
    <x v="1"/>
    <x v="2"/>
    <x v="4"/>
    <s v="RUTA 96 KM 30"/>
    <x v="0"/>
  </r>
  <r>
    <n v="2367999"/>
    <s v="13/03/2012 12:25"/>
    <x v="2"/>
    <x v="2"/>
    <d v="1899-12-30T12:25:00"/>
    <x v="12"/>
    <x v="0"/>
    <s v="DS - COMISARIA 22"/>
    <x v="1"/>
    <x v="3"/>
    <x v="49"/>
    <x v="0"/>
    <x v="1"/>
    <x v="1"/>
    <x v="5"/>
    <s v="RUTA CINCO padrón V-153858 esq. CAMINO FAUQUET"/>
    <x v="0"/>
  </r>
  <r>
    <n v="2368975"/>
    <d v="2012-03-14T09:30:00"/>
    <x v="5"/>
    <x v="2"/>
    <d v="1899-12-30T09:30:00"/>
    <x v="22"/>
    <x v="0"/>
    <s v="DS - COMISARIA 13"/>
    <x v="0"/>
    <x v="0"/>
    <x v="50"/>
    <x v="1"/>
    <x v="0"/>
    <x v="0"/>
    <x v="0"/>
    <s v="JAIME ROLDOS Y PONS Y ROBINSON"/>
    <x v="0"/>
  </r>
  <r>
    <n v="2369434"/>
    <s v="14/03/2012 11:05"/>
    <x v="5"/>
    <x v="2"/>
    <d v="1899-12-30T11:05:00"/>
    <x v="23"/>
    <x v="1"/>
    <s v="CAN - OCIT "/>
    <x v="0"/>
    <x v="0"/>
    <x v="57"/>
    <x v="0"/>
    <x v="1"/>
    <x v="0"/>
    <x v="2"/>
    <s v="JOSE BATLLE Y ORDOÑEZ esq. BALTASAR BRUM"/>
    <x v="0"/>
  </r>
  <r>
    <n v="2454473"/>
    <s v="14/03/2012 15:50"/>
    <x v="5"/>
    <x v="2"/>
    <d v="1899-12-30T15:50:00"/>
    <x v="15"/>
    <x v="13"/>
    <s v="COL - COMISARIA 2"/>
    <x v="1"/>
    <x v="5"/>
    <x v="58"/>
    <x v="0"/>
    <x v="1"/>
    <x v="4"/>
    <x v="7"/>
    <s v="RUTA 2 km. 133 padrón L-8710"/>
    <x v="0"/>
  </r>
  <r>
    <n v="2369656"/>
    <s v="15/03/2012 04:20"/>
    <x v="3"/>
    <x v="2"/>
    <d v="1899-12-30T04:20:00"/>
    <x v="17"/>
    <x v="8"/>
    <s v="SAL - OCIT"/>
    <x v="0"/>
    <x v="3"/>
    <x v="59"/>
    <x v="0"/>
    <x v="1"/>
    <x v="5"/>
    <x v="4"/>
    <s v="AVENIDA SARANDI esq. A. LATORRE"/>
    <x v="0"/>
  </r>
  <r>
    <n v="2370086"/>
    <s v="15/03/2012 06:00"/>
    <x v="3"/>
    <x v="2"/>
    <d v="1899-12-30T06:00:00"/>
    <x v="16"/>
    <x v="8"/>
    <s v="SAL - OCIT"/>
    <x v="1"/>
    <x v="1"/>
    <x v="56"/>
    <x v="0"/>
    <x v="1"/>
    <x v="2"/>
    <x v="4"/>
    <s v="RUTA 31 km. 62 padrón H-1167"/>
    <x v="0"/>
  </r>
  <r>
    <n v="2382702"/>
    <s v="15/03/2012 08:05"/>
    <x v="3"/>
    <x v="2"/>
    <d v="1899-12-30T08:05:00"/>
    <x v="4"/>
    <x v="11"/>
    <s v="RIVTRANSITO"/>
    <x v="0"/>
    <x v="3"/>
    <x v="8"/>
    <x v="0"/>
    <x v="1"/>
    <x v="3"/>
    <x v="4"/>
    <s v="SARANDI Nro. 0 esq. BRASIL"/>
    <x v="0"/>
  </r>
  <r>
    <n v="2372281"/>
    <s v="17/03/2012 07:35"/>
    <x v="6"/>
    <x v="2"/>
    <d v="1899-12-30T07:35:00"/>
    <x v="3"/>
    <x v="1"/>
    <s v="CAN - COMISARIA 16"/>
    <x v="1"/>
    <x v="3"/>
    <x v="56"/>
    <x v="0"/>
    <x v="1"/>
    <x v="1"/>
    <x v="2"/>
    <s v="RUTA OCHENTA Y CUATRO esq. No encontrada"/>
    <x v="0"/>
  </r>
  <r>
    <n v="2372274"/>
    <s v="17/03/2012 08:15"/>
    <x v="6"/>
    <x v="2"/>
    <d v="1899-12-30T08:15:00"/>
    <x v="4"/>
    <x v="5"/>
    <s v="PAY - OCIT"/>
    <x v="1"/>
    <x v="1"/>
    <x v="31"/>
    <x v="0"/>
    <x v="1"/>
    <x v="2"/>
    <x v="7"/>
    <s v="RUTA 26 km. 136,5 padrón I-652"/>
    <x v="0"/>
  </r>
  <r>
    <n v="2372280"/>
    <d v="2012-03-17T20:40:00"/>
    <x v="6"/>
    <x v="2"/>
    <d v="1899-12-30T20:40:00"/>
    <x v="21"/>
    <x v="8"/>
    <s v="SAL - COMISARIA 1"/>
    <x v="0"/>
    <x v="0"/>
    <x v="60"/>
    <x v="0"/>
    <x v="14"/>
    <x v="0"/>
    <x v="3"/>
    <s v="ENTRE RIOS Y COLON"/>
    <x v="0"/>
  </r>
  <r>
    <n v="2372347"/>
    <s v="17/03/2012 22:50"/>
    <x v="6"/>
    <x v="2"/>
    <d v="1899-12-30T22:50:00"/>
    <x v="13"/>
    <x v="9"/>
    <s v="SJS - COMISARIA 10"/>
    <x v="0"/>
    <x v="3"/>
    <x v="53"/>
    <x v="0"/>
    <x v="1"/>
    <x v="1"/>
    <x v="0"/>
    <s v="RUTA UNO esq. No encontrada"/>
    <x v="0"/>
  </r>
  <r>
    <n v="2372347"/>
    <s v="17/03/2012 22:50"/>
    <x v="6"/>
    <x v="2"/>
    <d v="1899-12-30T22:50:00"/>
    <x v="13"/>
    <x v="9"/>
    <s v="SJS - COMISARIA 10"/>
    <x v="0"/>
    <x v="3"/>
    <x v="39"/>
    <x v="0"/>
    <x v="1"/>
    <x v="1"/>
    <x v="0"/>
    <s v="RUTA UNO esq. No encontrada"/>
    <x v="0"/>
  </r>
  <r>
    <n v="2372335"/>
    <s v="18/03/2012 00:50"/>
    <x v="0"/>
    <x v="2"/>
    <d v="1899-12-30T00:50:00"/>
    <x v="0"/>
    <x v="0"/>
    <s v="DS - COMISARIA 17"/>
    <x v="0"/>
    <x v="3"/>
    <x v="17"/>
    <x v="0"/>
    <x v="1"/>
    <x v="1"/>
    <x v="8"/>
    <s v="AVENIDA GENERAL SAN MARTIN esq. CAMINO DOMINGO ARENA"/>
    <x v="0"/>
  </r>
  <r>
    <n v="2372335"/>
    <s v="18/03/2012 00:50"/>
    <x v="0"/>
    <x v="2"/>
    <d v="1899-12-30T00:50:00"/>
    <x v="0"/>
    <x v="0"/>
    <s v="DS - COMISARIA 17"/>
    <x v="0"/>
    <x v="2"/>
    <x v="48"/>
    <x v="0"/>
    <x v="1"/>
    <x v="1"/>
    <x v="3"/>
    <s v="AVENIDA GENERAL SAN MARTIN esq. CAMINO DOMINGO ARENA"/>
    <x v="0"/>
  </r>
  <r>
    <n v="2372918"/>
    <s v="18/03/2012 19:30"/>
    <x v="0"/>
    <x v="2"/>
    <d v="1899-12-30T19:30:00"/>
    <x v="19"/>
    <x v="1"/>
    <s v="CAN - COMISARIA 4"/>
    <x v="0"/>
    <x v="3"/>
    <x v="61"/>
    <x v="0"/>
    <x v="0"/>
    <x v="1"/>
    <x v="0"/>
    <s v="LA GRUTAS esq. BANDA ORIENTAL"/>
    <x v="0"/>
  </r>
  <r>
    <n v="2375291"/>
    <s v="21/03/2012 11:00"/>
    <x v="5"/>
    <x v="2"/>
    <d v="1899-12-30T11:00:00"/>
    <x v="23"/>
    <x v="1"/>
    <s v="CAN - COMISARIA 25"/>
    <x v="1"/>
    <x v="0"/>
    <x v="6"/>
    <x v="0"/>
    <x v="0"/>
    <x v="0"/>
    <x v="0"/>
    <s v="E. MARTINEZ MONEGAL esq. BRIGADIER GENERAL LAVALLEJA"/>
    <x v="0"/>
  </r>
  <r>
    <n v="2512392"/>
    <d v="2012-03-21T17:50:00"/>
    <x v="5"/>
    <x v="2"/>
    <d v="1899-12-30T17:50:00"/>
    <x v="2"/>
    <x v="4"/>
    <s v="CL-COMISARIA5"/>
    <x v="1"/>
    <x v="3"/>
    <x v="26"/>
    <x v="0"/>
    <x v="1"/>
    <x v="2"/>
    <x v="4"/>
    <s v="RUTA 8 KM 446"/>
    <x v="0"/>
  </r>
  <r>
    <n v="2383843"/>
    <s v="23/03/2012 13:02"/>
    <x v="4"/>
    <x v="2"/>
    <d v="1899-12-30T13:02:00"/>
    <x v="14"/>
    <x v="0"/>
    <s v="DS - COMISARIA 19"/>
    <x v="0"/>
    <x v="3"/>
    <x v="11"/>
    <x v="0"/>
    <x v="1"/>
    <x v="1"/>
    <x v="1"/>
    <s v="VICENTE YAÑEZ PINZON Nro. 4601 esq. ANTONIO ZUBILLAGA"/>
    <x v="0"/>
  </r>
  <r>
    <n v="2384300"/>
    <s v="23/03/2012 14:45"/>
    <x v="4"/>
    <x v="2"/>
    <d v="1899-12-30T14:45:00"/>
    <x v="7"/>
    <x v="5"/>
    <s v="PAY - OCIT"/>
    <x v="0"/>
    <x v="3"/>
    <x v="58"/>
    <x v="0"/>
    <x v="0"/>
    <x v="1"/>
    <x v="3"/>
    <s v="AVENIDA REPUBLICA ARGENTINA esq. JOAQUIN SUAREZ"/>
    <x v="0"/>
  </r>
  <r>
    <n v="2512630"/>
    <d v="2012-03-24T06:05:00"/>
    <x v="6"/>
    <x v="2"/>
    <d v="1899-12-30T06:05:00"/>
    <x v="16"/>
    <x v="13"/>
    <s v="COL - COMISARIA 16"/>
    <x v="1"/>
    <x v="1"/>
    <x v="8"/>
    <x v="0"/>
    <x v="1"/>
    <x v="1"/>
    <x v="5"/>
    <s v="RUTA 54 KM 5"/>
    <x v="0"/>
  </r>
  <r>
    <n v="2384765"/>
    <s v="24/03/2012 08:50"/>
    <x v="6"/>
    <x v="2"/>
    <d v="1899-12-30T08:50:00"/>
    <x v="4"/>
    <x v="9"/>
    <s v="SJS - COMISARIA 10"/>
    <x v="1"/>
    <x v="2"/>
    <x v="61"/>
    <x v="0"/>
    <x v="1"/>
    <x v="1"/>
    <x v="0"/>
    <s v="TOMAS PENINO padrón M- esq. RUTA UNO"/>
    <x v="0"/>
  </r>
  <r>
    <n v="2385030"/>
    <s v="24/03/2012 09:40"/>
    <x v="6"/>
    <x v="2"/>
    <d v="1899-12-30T09:40:00"/>
    <x v="22"/>
    <x v="0"/>
    <s v="DS - COMISARIA 13"/>
    <x v="0"/>
    <x v="1"/>
    <x v="21"/>
    <x v="0"/>
    <x v="0"/>
    <x v="1"/>
    <x v="5"/>
    <s v="ROBINSON esq. JAIME ROLDOS Y PONS"/>
    <x v="0"/>
  </r>
  <r>
    <n v="2385017"/>
    <s v="24/03/2012 17:25"/>
    <x v="6"/>
    <x v="2"/>
    <d v="1899-12-30T17:25:00"/>
    <x v="2"/>
    <x v="0"/>
    <s v="DS - COMISARIA   6"/>
    <x v="1"/>
    <x v="3"/>
    <x v="5"/>
    <x v="0"/>
    <x v="1"/>
    <x v="1"/>
    <x v="0"/>
    <s v="RAMBLA EDISON esq. GENERAL PACHECO"/>
    <x v="0"/>
  </r>
  <r>
    <n v="2387497"/>
    <s v="25/03/2012 05:20"/>
    <x v="0"/>
    <x v="2"/>
    <d v="1899-12-30T05:20:00"/>
    <x v="18"/>
    <x v="15"/>
    <s v="ART - OCIT"/>
    <x v="0"/>
    <x v="1"/>
    <x v="42"/>
    <x v="0"/>
    <x v="1"/>
    <x v="2"/>
    <x v="4"/>
    <s v="CAMINO 19 DFE ABRIL Y PTE TAMANDUA"/>
    <x v="0"/>
  </r>
  <r>
    <n v="2385848"/>
    <s v="25/03/2012 09:15"/>
    <x v="0"/>
    <x v="2"/>
    <d v="1899-12-30T09:15:00"/>
    <x v="22"/>
    <x v="7"/>
    <s v="FLA - MCO"/>
    <x v="1"/>
    <x v="4"/>
    <x v="56"/>
    <x v="0"/>
    <x v="1"/>
    <x v="1"/>
    <x v="5"/>
    <s v="RUTA 5 km. 100,1 padrón O-"/>
    <x v="0"/>
  </r>
  <r>
    <n v="2387497"/>
    <d v="2012-03-25T20:00:00"/>
    <x v="0"/>
    <x v="2"/>
    <d v="1899-12-30T20:00:00"/>
    <x v="21"/>
    <x v="6"/>
    <s v="FLO-COMISARIA 7"/>
    <x v="1"/>
    <x v="1"/>
    <x v="42"/>
    <x v="0"/>
    <x v="1"/>
    <x v="1"/>
    <x v="1"/>
    <s v="RUTA 3 KM 179"/>
    <x v="0"/>
  </r>
  <r>
    <n v="2388337"/>
    <s v="28/03/2012 02:20"/>
    <x v="5"/>
    <x v="2"/>
    <d v="1899-12-30T02:20:00"/>
    <x v="8"/>
    <x v="0"/>
    <s v="DS - COMISARIA 19"/>
    <x v="0"/>
    <x v="3"/>
    <x v="14"/>
    <x v="0"/>
    <x v="1"/>
    <x v="3"/>
    <x v="4"/>
    <s v="LAURELES Nro. 950 esq. HEREDIA"/>
    <x v="0"/>
  </r>
  <r>
    <n v="2394789"/>
    <s v="28/03/2012 11:35"/>
    <x v="5"/>
    <x v="2"/>
    <d v="1899-12-30T11:35:00"/>
    <x v="23"/>
    <x v="0"/>
    <s v="DS - COMISARIA 24"/>
    <x v="1"/>
    <x v="1"/>
    <x v="35"/>
    <x v="0"/>
    <x v="0"/>
    <x v="2"/>
    <x v="4"/>
    <s v="RUTA DE ACCESO esq. AVENIDA DOCTOR SANTIN CARLOS ROSSI"/>
    <x v="0"/>
  </r>
  <r>
    <n v="2390497"/>
    <s v="29/03/2012 19:40"/>
    <x v="3"/>
    <x v="2"/>
    <d v="1899-12-30T19:40:00"/>
    <x v="19"/>
    <x v="18"/>
    <s v="TBO - COMISARIA 2"/>
    <x v="1"/>
    <x v="2"/>
    <x v="31"/>
    <x v="0"/>
    <x v="1"/>
    <x v="1"/>
    <x v="0"/>
    <s v="RUTA 5 km. 387 padrón R-"/>
    <x v="0"/>
  </r>
  <r>
    <n v="2518898"/>
    <d v="2012-03-29T20:15:00"/>
    <x v="3"/>
    <x v="2"/>
    <d v="1899-12-30T20:15:00"/>
    <x v="21"/>
    <x v="3"/>
    <s v="MAL - COMISARIA 2"/>
    <x v="0"/>
    <x v="0"/>
    <x v="62"/>
    <x v="1"/>
    <x v="7"/>
    <x v="0"/>
    <x v="3"/>
    <s v="ATANASIO LAPIDO Y CABRERA"/>
    <x v="0"/>
  </r>
  <r>
    <n v="2391366"/>
    <d v="2012-03-30T18:56:00"/>
    <x v="4"/>
    <x v="2"/>
    <d v="1899-12-30T18:56:00"/>
    <x v="5"/>
    <x v="1"/>
    <s v="CAN - COMISARIA 26"/>
    <x v="0"/>
    <x v="0"/>
    <x v="63"/>
    <x v="0"/>
    <x v="0"/>
    <x v="0"/>
    <x v="3"/>
    <s v="CNO. CARRASCO Y SERSALES"/>
    <x v="0"/>
  </r>
  <r>
    <n v="2392151"/>
    <s v="30/03/2012 22:30"/>
    <x v="4"/>
    <x v="2"/>
    <d v="1899-12-30T22:30:00"/>
    <x v="13"/>
    <x v="3"/>
    <s v="MAL - COMISARIA 1"/>
    <x v="0"/>
    <x v="4"/>
    <x v="64"/>
    <x v="0"/>
    <x v="1"/>
    <x v="1"/>
    <x v="1"/>
    <s v="VEINTICINCO DE MAYO esq. DIECIOCHO DE JULIO"/>
    <x v="0"/>
  </r>
  <r>
    <n v="2392173"/>
    <s v="31/03/2012 07:30"/>
    <x v="6"/>
    <x v="2"/>
    <d v="1899-12-30T07:30:00"/>
    <x v="3"/>
    <x v="12"/>
    <s v="RNG - COMISARIA 6"/>
    <x v="0"/>
    <x v="3"/>
    <x v="55"/>
    <x v="0"/>
    <x v="1"/>
    <x v="1"/>
    <x v="5"/>
    <s v="AVENIDA DIECIOCHO DE JULIO esq. SALTO"/>
    <x v="0"/>
  </r>
  <r>
    <n v="2392342"/>
    <s v="31/03/2012 16:05"/>
    <x v="6"/>
    <x v="2"/>
    <d v="1899-12-30T16:05:00"/>
    <x v="9"/>
    <x v="17"/>
    <s v="DUR - MCO"/>
    <x v="1"/>
    <x v="3"/>
    <x v="52"/>
    <x v="0"/>
    <x v="5"/>
    <x v="1"/>
    <x v="1"/>
    <s v="RUTA 6 km. 203 padrón O-9508"/>
    <x v="0"/>
  </r>
  <r>
    <n v="2392334"/>
    <s v="31/03/2012 18:10"/>
    <x v="6"/>
    <x v="2"/>
    <d v="1899-12-30T18:10:00"/>
    <x v="5"/>
    <x v="8"/>
    <s v="SAL - OCIT"/>
    <x v="0"/>
    <x v="3"/>
    <x v="20"/>
    <x v="1"/>
    <x v="0"/>
    <x v="1"/>
    <x v="3"/>
    <s v="AV. PATULE Y 18 DE JULIO"/>
    <x v="0"/>
  </r>
  <r>
    <n v="2392199"/>
    <s v="31/03/2012 18:20"/>
    <x v="6"/>
    <x v="2"/>
    <d v="1899-12-30T18:20:00"/>
    <x v="5"/>
    <x v="0"/>
    <s v="DS - COMISARIA 19"/>
    <x v="0"/>
    <x v="3"/>
    <x v="65"/>
    <x v="0"/>
    <x v="1"/>
    <x v="1"/>
    <x v="0"/>
    <s v="DOCTOR CARLOS MARIA DE PENA Nro. 5652 esq. FARAMIÑAN"/>
    <x v="0"/>
  </r>
  <r>
    <n v="2392581"/>
    <s v="01/04/2012 00:30"/>
    <x v="0"/>
    <x v="3"/>
    <d v="1899-12-30T00:30:00"/>
    <x v="0"/>
    <x v="0"/>
    <s v="DS - COMISARIA 12"/>
    <x v="0"/>
    <x v="3"/>
    <x v="14"/>
    <x v="0"/>
    <x v="9"/>
    <x v="1"/>
    <x v="2"/>
    <s v="AVENIDA GENERAL SAN MARTIN esq. FOMENTO"/>
    <x v="0"/>
  </r>
  <r>
    <n v="2392554"/>
    <s v="01/04/2012 02:00"/>
    <x v="0"/>
    <x v="3"/>
    <d v="1899-12-30T02:00:00"/>
    <x v="8"/>
    <x v="1"/>
    <s v="CAN - OCIT "/>
    <x v="0"/>
    <x v="3"/>
    <x v="34"/>
    <x v="0"/>
    <x v="1"/>
    <x v="3"/>
    <x v="4"/>
    <s v="TREINTA Y TRES esq. BALNEARIO R. BARRIOS"/>
    <x v="0"/>
  </r>
  <r>
    <n v="2393001"/>
    <s v="01/04/2012 15:40"/>
    <x v="0"/>
    <x v="3"/>
    <d v="1899-12-30T15:40:00"/>
    <x v="15"/>
    <x v="0"/>
    <s v="DS - COMISARIA 16"/>
    <x v="0"/>
    <x v="0"/>
    <x v="66"/>
    <x v="1"/>
    <x v="0"/>
    <x v="0"/>
    <x v="2"/>
    <s v="CAMINO MALDONADO Nro. 5599 esq. PETEROA"/>
    <x v="0"/>
  </r>
  <r>
    <n v="2393941"/>
    <s v="02/04/2012 05:15"/>
    <x v="1"/>
    <x v="3"/>
    <d v="1899-12-30T05:15:00"/>
    <x v="18"/>
    <x v="8"/>
    <s v="SAL - OCIT"/>
    <x v="0"/>
    <x v="3"/>
    <x v="36"/>
    <x v="0"/>
    <x v="1"/>
    <x v="3"/>
    <x v="4"/>
    <s v="AVENIDA BATLLE esq. OFICIAL DOS (CHINCHURRETA)"/>
    <x v="0"/>
  </r>
  <r>
    <n v="2394186"/>
    <s v="02/04/2012 20:00"/>
    <x v="1"/>
    <x v="3"/>
    <d v="1899-12-30T20:00:00"/>
    <x v="21"/>
    <x v="1"/>
    <s v="CAN - OCIT "/>
    <x v="0"/>
    <x v="3"/>
    <x v="67"/>
    <x v="0"/>
    <x v="1"/>
    <x v="1"/>
    <x v="5"/>
    <s v="TREINTA Y TRES esq. BALNEARIO R. BARRIOS"/>
    <x v="0"/>
  </r>
  <r>
    <n v="2394201"/>
    <s v="02/04/2012 20:40"/>
    <x v="1"/>
    <x v="3"/>
    <d v="1899-12-30T20:40:00"/>
    <x v="21"/>
    <x v="0"/>
    <s v="DS - COMISARIA 24"/>
    <x v="0"/>
    <x v="3"/>
    <x v="20"/>
    <x v="0"/>
    <x v="1"/>
    <x v="3"/>
    <x v="4"/>
    <s v="VERDUN esq. CAMINO DE LAS TROPAS --CERRO NORTE - LA PALOMA--"/>
    <x v="0"/>
  </r>
  <r>
    <n v="2394542"/>
    <s v="03/04/2012 07:45"/>
    <x v="2"/>
    <x v="3"/>
    <d v="1899-12-30T07:45:00"/>
    <x v="3"/>
    <x v="0"/>
    <s v="DS - COMISARIA   6"/>
    <x v="0"/>
    <x v="3"/>
    <x v="19"/>
    <x v="0"/>
    <x v="0"/>
    <x v="3"/>
    <x v="4"/>
    <s v="AVENIDA DE LAS LEYES esq. COLOMBIA"/>
    <x v="0"/>
  </r>
  <r>
    <n v="2395271"/>
    <s v="03/04/2012 22:40"/>
    <x v="2"/>
    <x v="3"/>
    <d v="1899-12-30T22:40:00"/>
    <x v="13"/>
    <x v="2"/>
    <s v="RCH - COMISARIA 1"/>
    <x v="0"/>
    <x v="3"/>
    <x v="10"/>
    <x v="0"/>
    <x v="1"/>
    <x v="3"/>
    <x v="4"/>
    <s v="REPUBLICA ESPAÑOLA padrón C- esq. AVENIDA BRASIL"/>
    <x v="0"/>
  </r>
  <r>
    <n v="2396065"/>
    <s v="04/04/2012 17:15"/>
    <x v="5"/>
    <x v="3"/>
    <d v="1899-12-30T17:15:00"/>
    <x v="2"/>
    <x v="0"/>
    <s v="DS - COMISARIA 23"/>
    <x v="1"/>
    <x v="3"/>
    <x v="19"/>
    <x v="0"/>
    <x v="1"/>
    <x v="1"/>
    <x v="5"/>
    <s v="CAMINO TOMKINSON padrón V-42288 esq. EMPALME"/>
    <x v="0"/>
  </r>
  <r>
    <n v="2396195"/>
    <s v="04/04/2012 19:40"/>
    <x v="5"/>
    <x v="3"/>
    <d v="1899-12-30T19:40:00"/>
    <x v="19"/>
    <x v="10"/>
    <s v="LAV - OCIT"/>
    <x v="1"/>
    <x v="3"/>
    <x v="64"/>
    <x v="0"/>
    <x v="15"/>
    <x v="1"/>
    <x v="0"/>
    <s v="RUTA 8 km. 256"/>
    <x v="0"/>
  </r>
  <r>
    <n v="2397066"/>
    <s v="05/04/2012 05:15"/>
    <x v="3"/>
    <x v="3"/>
    <d v="1899-12-30T05:15:00"/>
    <x v="18"/>
    <x v="4"/>
    <s v="CLA - M.C.O."/>
    <x v="0"/>
    <x v="3"/>
    <x v="42"/>
    <x v="0"/>
    <x v="1"/>
    <x v="3"/>
    <x v="4"/>
    <s v="MIREYA esq. AVENIDA ITALIA (RUTA SIETE)"/>
    <x v="0"/>
  </r>
  <r>
    <n v="2396754"/>
    <s v="05/04/2012 15:26"/>
    <x v="3"/>
    <x v="3"/>
    <d v="1899-12-30T15:26:00"/>
    <x v="15"/>
    <x v="0"/>
    <s v="DS - COMISARIA 22"/>
    <x v="0"/>
    <x v="0"/>
    <x v="16"/>
    <x v="0"/>
    <x v="1"/>
    <x v="0"/>
    <x v="5"/>
    <s v="CAMINO MELILLA Nro. 10270 padrón V-120581 esq. CAMINO SERE"/>
    <x v="0"/>
  </r>
  <r>
    <n v="2400297"/>
    <s v="09/04/2012 17:50"/>
    <x v="1"/>
    <x v="3"/>
    <d v="1899-12-30T17:50:00"/>
    <x v="2"/>
    <x v="3"/>
    <s v="MAL - COMISARIA 1"/>
    <x v="0"/>
    <x v="3"/>
    <x v="14"/>
    <x v="0"/>
    <x v="0"/>
    <x v="1"/>
    <x v="0"/>
    <s v="AVENIDA FRANKLIN D. ROOSEVELT esq. SIN NOMBRE"/>
    <x v="0"/>
  </r>
  <r>
    <n v="2401887"/>
    <s v="09/04/2012 19:50"/>
    <x v="1"/>
    <x v="3"/>
    <d v="1899-12-30T19:50:00"/>
    <x v="19"/>
    <x v="3"/>
    <s v="MAL - COMISARIA 11"/>
    <x v="0"/>
    <x v="3"/>
    <x v="15"/>
    <x v="0"/>
    <x v="1"/>
    <x v="1"/>
    <x v="5"/>
    <s v="SARMIENTO esq. No encontrada"/>
    <x v="0"/>
  </r>
  <r>
    <n v="2402406"/>
    <s v="11/04/2012 22:00"/>
    <x v="5"/>
    <x v="3"/>
    <d v="1899-12-30T22:00:00"/>
    <x v="13"/>
    <x v="1"/>
    <s v="CAN - COMISARIA 26"/>
    <x v="1"/>
    <x v="3"/>
    <x v="28"/>
    <x v="0"/>
    <x v="1"/>
    <x v="1"/>
    <x v="1"/>
    <s v="RUTA CIENTOUNO padrón A-54118 esq. No encontrada"/>
    <x v="0"/>
  </r>
  <r>
    <n v="2402665"/>
    <s v="12/04/2012 07:51"/>
    <x v="3"/>
    <x v="3"/>
    <d v="1899-12-30T07:51:00"/>
    <x v="3"/>
    <x v="0"/>
    <s v="DS - COMISARIA 13"/>
    <x v="0"/>
    <x v="3"/>
    <x v="56"/>
    <x v="0"/>
    <x v="1"/>
    <x v="1"/>
    <x v="5"/>
    <s v="BOULEVARD JOSE BATLLE Y ORDOÑEZ esq. AVENIDA GENERAL FLORES"/>
    <x v="0"/>
  </r>
  <r>
    <n v="2404091"/>
    <s v="12/04/2012 09:27"/>
    <x v="3"/>
    <x v="3"/>
    <d v="1899-12-30T09:27:00"/>
    <x v="22"/>
    <x v="0"/>
    <s v="DS - COMISARIA 24"/>
    <x v="0"/>
    <x v="0"/>
    <x v="23"/>
    <x v="0"/>
    <x v="0"/>
    <x v="0"/>
    <x v="2"/>
    <s v="SUIZA Nro. 1999 padrón V-23509 esq. JOSE GURVICH"/>
    <x v="0"/>
  </r>
  <r>
    <n v="2404010"/>
    <s v="13/04/2012 09:10"/>
    <x v="4"/>
    <x v="3"/>
    <d v="1899-12-30T09:10:00"/>
    <x v="22"/>
    <x v="0"/>
    <s v="DS - COMISARIA 10"/>
    <x v="0"/>
    <x v="0"/>
    <x v="68"/>
    <x v="0"/>
    <x v="3"/>
    <x v="0"/>
    <x v="1"/>
    <s v="AVENIDA DOCTOR LUIS ALBERTO DE HERRERA Nro. 1290 esq. PLACIDO ELLAURI"/>
    <x v="0"/>
  </r>
  <r>
    <n v="2405239"/>
    <s v="14/04/2012 13:45"/>
    <x v="6"/>
    <x v="3"/>
    <d v="1899-12-30T13:45:00"/>
    <x v="14"/>
    <x v="9"/>
    <s v="SJS - OCIT"/>
    <x v="1"/>
    <x v="1"/>
    <x v="42"/>
    <x v="0"/>
    <x v="1"/>
    <x v="1"/>
    <x v="5"/>
    <s v="RUTA 3 km. 80"/>
    <x v="0"/>
  </r>
  <r>
    <n v="2425878"/>
    <s v="15/04/2012 03:00"/>
    <x v="0"/>
    <x v="3"/>
    <d v="1899-12-30T03:00:00"/>
    <x v="11"/>
    <x v="6"/>
    <s v="FLE - COMISARIA 1"/>
    <x v="0"/>
    <x v="0"/>
    <x v="3"/>
    <x v="0"/>
    <x v="0"/>
    <x v="0"/>
    <x v="3"/>
    <s v="PANCHO LOPEZ padrón N-1161 esq. URUGUAY"/>
    <x v="0"/>
  </r>
  <r>
    <n v="2406051"/>
    <s v="15/04/2012 05:05"/>
    <x v="0"/>
    <x v="3"/>
    <d v="1899-12-30T05:05:00"/>
    <x v="18"/>
    <x v="16"/>
    <s v="TYT - COMISARIA 1"/>
    <x v="0"/>
    <x v="3"/>
    <x v="44"/>
    <x v="0"/>
    <x v="0"/>
    <x v="1"/>
    <x v="0"/>
    <s v="GENERAL MANUEL ORIBE esq. PANTALEON ARTIGAS"/>
    <x v="0"/>
  </r>
  <r>
    <n v="2405755"/>
    <s v="15/04/2012 08:00"/>
    <x v="0"/>
    <x v="3"/>
    <d v="1899-12-30T08:00:00"/>
    <x v="4"/>
    <x v="5"/>
    <s v="PAY - COMISARIA 2"/>
    <x v="0"/>
    <x v="3"/>
    <x v="55"/>
    <x v="0"/>
    <x v="1"/>
    <x v="4"/>
    <x v="4"/>
    <s v="WASHINGTON esq. ZELMAR MICHELINI"/>
    <x v="0"/>
  </r>
  <r>
    <n v="2409230"/>
    <s v="18/04/2012 09:50"/>
    <x v="5"/>
    <x v="3"/>
    <d v="1899-12-30T09:50:00"/>
    <x v="22"/>
    <x v="0"/>
    <s v="DS - COMISARIA 21"/>
    <x v="0"/>
    <x v="3"/>
    <x v="12"/>
    <x v="0"/>
    <x v="0"/>
    <x v="3"/>
    <x v="4"/>
    <s v="CAMINO PASO CALPINO padrón V-44583 esq. BERNARDO ETCHEVARNE"/>
    <x v="0"/>
  </r>
  <r>
    <n v="2410741"/>
    <s v="19/04/2012 19:50"/>
    <x v="3"/>
    <x v="3"/>
    <d v="1899-12-30T19:50:00"/>
    <x v="19"/>
    <x v="0"/>
    <s v="DS - COMISARIA 18"/>
    <x v="1"/>
    <x v="1"/>
    <x v="52"/>
    <x v="0"/>
    <x v="0"/>
    <x v="1"/>
    <x v="5"/>
    <s v="RUTA CIENTODOS esq. CAMINO DE LOS SIETE CERROS"/>
    <x v="0"/>
  </r>
  <r>
    <n v="2411814"/>
    <s v="20/04/2012 14:20"/>
    <x v="4"/>
    <x v="3"/>
    <d v="1899-12-30T14:20:00"/>
    <x v="7"/>
    <x v="9"/>
    <s v="SJS - OCIT"/>
    <x v="1"/>
    <x v="2"/>
    <x v="40"/>
    <x v="0"/>
    <x v="1"/>
    <x v="1"/>
    <x v="0"/>
    <s v="RUTA 11 km. 41900 padrón M-3191"/>
    <x v="0"/>
  </r>
  <r>
    <n v="2412010"/>
    <d v="2012-04-20T16:20:00"/>
    <x v="4"/>
    <x v="3"/>
    <d v="1899-12-30T14:20:00"/>
    <x v="7"/>
    <x v="13"/>
    <s v="COL - COMISARIA 4"/>
    <x v="1"/>
    <x v="3"/>
    <x v="69"/>
    <x v="0"/>
    <x v="16"/>
    <x v="1"/>
    <x v="5"/>
    <s v="RUTA 21 KM 246"/>
    <x v="0"/>
  </r>
  <r>
    <n v="2414917"/>
    <s v="20/04/2012 19:10"/>
    <x v="4"/>
    <x v="3"/>
    <d v="1899-12-30T19:10:00"/>
    <x v="19"/>
    <x v="15"/>
    <s v="ART - OCIT"/>
    <x v="1"/>
    <x v="2"/>
    <x v="42"/>
    <x v="0"/>
    <x v="1"/>
    <x v="1"/>
    <x v="1"/>
    <s v="RUTA 30 padrón G-1397 esq. No encontrada"/>
    <x v="0"/>
  </r>
  <r>
    <n v="2412762"/>
    <s v="20/04/2012 22:40"/>
    <x v="4"/>
    <x v="3"/>
    <d v="1899-12-30T22:40:00"/>
    <x v="13"/>
    <x v="11"/>
    <s v="RIV - OCIT"/>
    <x v="0"/>
    <x v="3"/>
    <x v="11"/>
    <x v="0"/>
    <x v="1"/>
    <x v="1"/>
    <x v="3"/>
    <s v="CAMINO PUEBLO LAS FLORES padrón F-5965 esq. No encontrada"/>
    <x v="0"/>
  </r>
  <r>
    <n v="2414033"/>
    <s v="22/04/2012 19:10"/>
    <x v="0"/>
    <x v="3"/>
    <d v="1899-12-30T19:10:00"/>
    <x v="19"/>
    <x v="12"/>
    <s v="RNG - COMISARIA 6"/>
    <x v="1"/>
    <x v="1"/>
    <x v="60"/>
    <x v="0"/>
    <x v="1"/>
    <x v="1"/>
    <x v="5"/>
    <s v="ruta 25 padrón J-3200 esq. No encontrada"/>
    <x v="0"/>
  </r>
  <r>
    <n v="2415713"/>
    <s v="24/04/2012 22:45"/>
    <x v="2"/>
    <x v="3"/>
    <d v="1899-12-30T22:45:00"/>
    <x v="13"/>
    <x v="10"/>
    <s v="LAV - COMISARIA 1"/>
    <x v="0"/>
    <x v="3"/>
    <x v="15"/>
    <x v="0"/>
    <x v="17"/>
    <x v="3"/>
    <x v="4"/>
    <s v="AVENIDA GENERAL JOSE ARTIGAS esq. SIN NOMBRE"/>
    <x v="0"/>
  </r>
  <r>
    <n v="2418629"/>
    <s v="27/04/2012 11:30"/>
    <x v="4"/>
    <x v="3"/>
    <d v="1899-12-30T11:30:00"/>
    <x v="23"/>
    <x v="4"/>
    <s v="CLAOCIT"/>
    <x v="1"/>
    <x v="1"/>
    <x v="14"/>
    <x v="0"/>
    <x v="0"/>
    <x v="1"/>
    <x v="5"/>
    <s v="RUTA 26 KM 379.5 "/>
    <x v="0"/>
  </r>
  <r>
    <n v="2418926"/>
    <s v="27/04/2012 14:20"/>
    <x v="4"/>
    <x v="3"/>
    <d v="1899-12-30T14:20:00"/>
    <x v="7"/>
    <x v="0"/>
    <s v="DS - COMISARIA 23"/>
    <x v="0"/>
    <x v="3"/>
    <x v="59"/>
    <x v="0"/>
    <x v="0"/>
    <x v="1"/>
    <x v="0"/>
    <s v="CAMINO CIBILS Nro. 6252 esq. DOCTOR CESAR CARLOS BIANCO"/>
    <x v="0"/>
  </r>
  <r>
    <n v="2419077"/>
    <s v="27/04/2012 19:50"/>
    <x v="4"/>
    <x v="3"/>
    <d v="1899-12-30T19:50:00"/>
    <x v="19"/>
    <x v="0"/>
    <s v="DS - COMISARIA 22"/>
    <x v="0"/>
    <x v="0"/>
    <x v="59"/>
    <x v="1"/>
    <x v="0"/>
    <x v="0"/>
    <x v="1"/>
    <s v="CAMINO LA REDENCION Nro. 7300 padrón V-43609 esq. CAMINO HAMILTON"/>
    <x v="0"/>
  </r>
  <r>
    <n v="2419196"/>
    <s v="28/04/2012 02:27"/>
    <x v="6"/>
    <x v="3"/>
    <d v="1899-12-30T02:27:00"/>
    <x v="8"/>
    <x v="0"/>
    <s v="DS - COMISARIA 12"/>
    <x v="0"/>
    <x v="3"/>
    <x v="42"/>
    <x v="0"/>
    <x v="1"/>
    <x v="1"/>
    <x v="1"/>
    <s v="AVENIDA DOCTOR LUIS ALBERTO DE HERRERA Nro. 3952 esq. MARIANO SOLER"/>
    <x v="0"/>
  </r>
  <r>
    <n v="2419974"/>
    <s v="28/04/2012 19:00"/>
    <x v="6"/>
    <x v="3"/>
    <d v="1899-12-30T19:00:00"/>
    <x v="19"/>
    <x v="1"/>
    <s v="CAN - COMISARIA 22"/>
    <x v="1"/>
    <x v="1"/>
    <x v="16"/>
    <x v="0"/>
    <x v="1"/>
    <x v="2"/>
    <x v="4"/>
    <s v="RUTA INTERBALNEARIA esq. SIN NOMBRE"/>
    <x v="0"/>
  </r>
  <r>
    <n v="2420956"/>
    <d v="2012-04-30T05:50:00"/>
    <x v="1"/>
    <x v="3"/>
    <d v="1899-12-30T05:50:00"/>
    <x v="18"/>
    <x v="8"/>
    <s v="SAL - OCIT"/>
    <x v="0"/>
    <x v="0"/>
    <x v="70"/>
    <x v="0"/>
    <x v="1"/>
    <x v="0"/>
    <x v="3"/>
    <s v="AMORIN Y BRASIL"/>
    <x v="0"/>
  </r>
  <r>
    <n v="2422598"/>
    <s v="30/04/2012 19:00"/>
    <x v="1"/>
    <x v="3"/>
    <d v="1899-12-30T19:00:00"/>
    <x v="19"/>
    <x v="3"/>
    <s v="MAL - COMISARIA 10"/>
    <x v="0"/>
    <x v="3"/>
    <x v="38"/>
    <x v="0"/>
    <x v="1"/>
    <x v="1"/>
    <x v="3"/>
    <s v="DE LA VIRGEN esq. AVENIDA PARIS"/>
    <x v="0"/>
  </r>
  <r>
    <n v="2423425"/>
    <s v="02/05/2012 18:30"/>
    <x v="5"/>
    <x v="4"/>
    <d v="1899-12-30T18:30:00"/>
    <x v="5"/>
    <x v="0"/>
    <s v="DS - COMISARIA 11"/>
    <x v="0"/>
    <x v="0"/>
    <x v="54"/>
    <x v="0"/>
    <x v="18"/>
    <x v="0"/>
    <x v="1"/>
    <s v="RAMBLA O HIGGINS esq. DOCTOR ENRIQUE ESTRAZULAS"/>
    <x v="0"/>
  </r>
  <r>
    <n v="2424230"/>
    <s v="03/05/2012 11:30"/>
    <x v="3"/>
    <x v="4"/>
    <d v="1899-12-30T11:30:00"/>
    <x v="23"/>
    <x v="1"/>
    <s v="CAN - COMISARIA 20"/>
    <x v="0"/>
    <x v="0"/>
    <x v="37"/>
    <x v="0"/>
    <x v="0"/>
    <x v="0"/>
    <x v="0"/>
    <s v="LUIS ALBERTO DE HERRERA esq. SAN RAMON"/>
    <x v="0"/>
  </r>
  <r>
    <n v="2424432"/>
    <s v="03/05/2012 16:25"/>
    <x v="3"/>
    <x v="4"/>
    <d v="1899-12-30T16:25:00"/>
    <x v="9"/>
    <x v="4"/>
    <s v="CLAOCIT"/>
    <x v="0"/>
    <x v="4"/>
    <x v="45"/>
    <x v="0"/>
    <x v="1"/>
    <x v="2"/>
    <x v="4"/>
    <s v="CAMINO MONGREL padrón E-6122 "/>
    <x v="0"/>
  </r>
  <r>
    <n v="2427099"/>
    <s v="04/05/2012 18:55"/>
    <x v="4"/>
    <x v="4"/>
    <d v="1899-12-30T18:55:00"/>
    <x v="5"/>
    <x v="0"/>
    <s v="DS - COMISARIA   8"/>
    <x v="0"/>
    <x v="0"/>
    <x v="30"/>
    <x v="0"/>
    <x v="4"/>
    <x v="0"/>
    <x v="1"/>
    <s v="ENRIQUE GEORGE esq. BOULEVARD APARICIO SARAVIA"/>
    <x v="0"/>
  </r>
  <r>
    <n v="2429045"/>
    <s v="05/05/2012 06:00"/>
    <x v="6"/>
    <x v="4"/>
    <d v="1899-12-30T06:00:00"/>
    <x v="16"/>
    <x v="13"/>
    <s v="COL - OCIT"/>
    <x v="0"/>
    <x v="0"/>
    <x v="47"/>
    <x v="0"/>
    <x v="0"/>
    <x v="0"/>
    <x v="5"/>
    <s v="ATANASIO SIERRA padrón L-19071 esq. No encontrada"/>
    <x v="0"/>
  </r>
  <r>
    <n v="2426733"/>
    <s v="05/05/2012 17:50"/>
    <x v="6"/>
    <x v="4"/>
    <d v="1899-12-30T17:50:00"/>
    <x v="2"/>
    <x v="13"/>
    <s v="COL - COMISARIA 4"/>
    <x v="0"/>
    <x v="3"/>
    <x v="5"/>
    <x v="0"/>
    <x v="0"/>
    <x v="1"/>
    <x v="0"/>
    <s v="AVENIDA GENERAL FLORES esq. ALBERTO MENDEZ"/>
    <x v="0"/>
  </r>
  <r>
    <n v="2426672"/>
    <s v="06/05/2012 00:00"/>
    <x v="0"/>
    <x v="4"/>
    <d v="1899-12-30T00:00:00"/>
    <x v="0"/>
    <x v="17"/>
    <s v="DUR - COMISARIA 15"/>
    <x v="1"/>
    <x v="3"/>
    <x v="38"/>
    <x v="0"/>
    <x v="1"/>
    <x v="3"/>
    <x v="4"/>
    <s v="SIN NOMBRE padrón Q- esq. No encontrada"/>
    <x v="0"/>
  </r>
  <r>
    <n v="2431127"/>
    <s v="06/05/2012 02:00"/>
    <x v="0"/>
    <x v="4"/>
    <d v="1899-12-30T02:00:00"/>
    <x v="8"/>
    <x v="15"/>
    <s v="ART - OCIT"/>
    <x v="1"/>
    <x v="1"/>
    <x v="5"/>
    <x v="1"/>
    <x v="1"/>
    <x v="2"/>
    <x v="7"/>
    <s v="RUTA 30 km. 184,5"/>
    <x v="0"/>
  </r>
  <r>
    <n v="2426820"/>
    <s v="06/05/2012 06:25"/>
    <x v="0"/>
    <x v="4"/>
    <d v="1899-12-30T06:25:00"/>
    <x v="16"/>
    <x v="7"/>
    <s v="FLA - COMISARIA 4"/>
    <x v="0"/>
    <x v="0"/>
    <x v="59"/>
    <x v="0"/>
    <x v="1"/>
    <x v="0"/>
    <x v="5"/>
    <s v="VILLA HIPICA padrón O- esq. No encontrada"/>
    <x v="0"/>
  </r>
  <r>
    <n v="2428230"/>
    <s v="07/05/2012 13:10"/>
    <x v="1"/>
    <x v="4"/>
    <d v="1899-12-30T13:10:00"/>
    <x v="14"/>
    <x v="18"/>
    <s v="TBO - COMISARIA 1"/>
    <x v="0"/>
    <x v="0"/>
    <x v="42"/>
    <x v="1"/>
    <x v="1"/>
    <x v="0"/>
    <x v="5"/>
    <s v="DIECIOCHO DE JULIO padrón R- esq. ORTIZ Y AYALA"/>
    <x v="0"/>
  </r>
  <r>
    <n v="2428244"/>
    <s v="07/05/2012 20:00"/>
    <x v="1"/>
    <x v="4"/>
    <d v="1899-12-30T20:00:00"/>
    <x v="21"/>
    <x v="2"/>
    <s v="RCH - COMISARIA 1"/>
    <x v="1"/>
    <x v="4"/>
    <x v="71"/>
    <x v="0"/>
    <x v="1"/>
    <x v="2"/>
    <x v="4"/>
    <s v="RUTA 9 km. 247200 padrón C-"/>
    <x v="0"/>
  </r>
  <r>
    <n v="2428817"/>
    <s v="07/05/2012 23:30"/>
    <x v="1"/>
    <x v="4"/>
    <d v="1899-12-30T23:30:00"/>
    <x v="20"/>
    <x v="17"/>
    <s v="DUR-COMUNICACIONES"/>
    <x v="0"/>
    <x v="3"/>
    <x v="19"/>
    <x v="0"/>
    <x v="1"/>
    <x v="2"/>
    <x v="4"/>
    <s v="Celia Galarza de Sanchez s/n padrón Q- esq. No encontrada"/>
    <x v="0"/>
  </r>
  <r>
    <n v="2429845"/>
    <s v="08/05/2012 16:45"/>
    <x v="2"/>
    <x v="4"/>
    <d v="1899-12-30T16:45:00"/>
    <x v="9"/>
    <x v="1"/>
    <s v="CAN - OCIT "/>
    <x v="1"/>
    <x v="3"/>
    <x v="13"/>
    <x v="0"/>
    <x v="1"/>
    <x v="1"/>
    <x v="5"/>
    <s v="RUTA 7 km. 81"/>
    <x v="0"/>
  </r>
  <r>
    <n v="2433853"/>
    <s v="12/05/2012 21:30"/>
    <x v="6"/>
    <x v="4"/>
    <d v="1899-12-30T21:30:00"/>
    <x v="1"/>
    <x v="1"/>
    <s v="CAN - OCIT "/>
    <x v="1"/>
    <x v="1"/>
    <x v="15"/>
    <x v="0"/>
    <x v="1"/>
    <x v="2"/>
    <x v="4"/>
    <s v="RUTA SEIS esq. No encontrada"/>
    <x v="0"/>
  </r>
  <r>
    <n v="2434436"/>
    <s v="13/05/2012 05:30"/>
    <x v="0"/>
    <x v="4"/>
    <d v="1899-12-30T05:30:00"/>
    <x v="18"/>
    <x v="18"/>
    <s v="TBO - COMISARIA 2"/>
    <x v="1"/>
    <x v="1"/>
    <x v="25"/>
    <x v="0"/>
    <x v="1"/>
    <x v="2"/>
    <x v="4"/>
    <s v="SIN NOMBRE padrón R- esq. No encontrada"/>
    <x v="0"/>
  </r>
  <r>
    <n v="2434649"/>
    <s v="13/05/2012 17:33"/>
    <x v="0"/>
    <x v="4"/>
    <d v="1899-12-30T17:33:00"/>
    <x v="2"/>
    <x v="10"/>
    <s v="LAV - COMISARIA 14"/>
    <x v="0"/>
    <x v="3"/>
    <x v="66"/>
    <x v="0"/>
    <x v="0"/>
    <x v="3"/>
    <x v="4"/>
    <s v="CONSEJAL ANDRES NAPPA esq. SIN NOMBRE"/>
    <x v="0"/>
  </r>
  <r>
    <n v="2436083"/>
    <s v="14/05/2012 21:30"/>
    <x v="1"/>
    <x v="4"/>
    <d v="1899-12-30T21:30:00"/>
    <x v="1"/>
    <x v="1"/>
    <s v="CAN - COMISARIA 5"/>
    <x v="0"/>
    <x v="3"/>
    <x v="39"/>
    <x v="0"/>
    <x v="0"/>
    <x v="1"/>
    <x v="1"/>
    <s v="CESAR MAYO GUTIERREZ esq. CAMINO ALDABALDE"/>
    <x v="0"/>
  </r>
  <r>
    <n v="2438296"/>
    <s v="16/05/2012 13:15"/>
    <x v="5"/>
    <x v="4"/>
    <d v="1899-12-30T13:15:00"/>
    <x v="14"/>
    <x v="10"/>
    <s v="LAV - OCIT"/>
    <x v="1"/>
    <x v="5"/>
    <x v="1"/>
    <x v="0"/>
    <x v="1"/>
    <x v="2"/>
    <x v="4"/>
    <s v="RUTA 8 km. 232 padrón P-8937"/>
    <x v="0"/>
  </r>
  <r>
    <n v="2440511"/>
    <s v="18/05/2012 06:45"/>
    <x v="4"/>
    <x v="4"/>
    <d v="1899-12-30T06:45:00"/>
    <x v="16"/>
    <x v="12"/>
    <s v="RNG - COMISARIA 6"/>
    <x v="1"/>
    <x v="2"/>
    <x v="58"/>
    <x v="0"/>
    <x v="1"/>
    <x v="1"/>
    <x v="0"/>
    <s v="Sin Datos"/>
    <x v="0"/>
  </r>
  <r>
    <n v="2442418"/>
    <s v="20/05/2012 05:23"/>
    <x v="0"/>
    <x v="4"/>
    <d v="1899-12-30T05:23:00"/>
    <x v="18"/>
    <x v="10"/>
    <s v="LAV - COMISARIA 14"/>
    <x v="0"/>
    <x v="0"/>
    <x v="56"/>
    <x v="1"/>
    <x v="0"/>
    <x v="0"/>
    <x v="1"/>
    <s v="INTENDENTE JUAN A. MALDONADO esq. J. L. MORALES ARRILLAGA"/>
    <x v="0"/>
  </r>
  <r>
    <n v="2442270"/>
    <s v="20/05/2012 09:40"/>
    <x v="0"/>
    <x v="4"/>
    <d v="1899-12-30T09:40:00"/>
    <x v="22"/>
    <x v="1"/>
    <s v="CAN - COMISARIA 4"/>
    <x v="0"/>
    <x v="3"/>
    <x v="3"/>
    <x v="0"/>
    <x v="1"/>
    <x v="2"/>
    <x v="4"/>
    <s v="AVENIDA GENERAL FRUCTUOSO RIVERA esq. SIN NOMBRE"/>
    <x v="0"/>
  </r>
  <r>
    <n v="2442903"/>
    <s v="20/05/2012 19:20"/>
    <x v="0"/>
    <x v="4"/>
    <d v="1899-12-30T19:20:00"/>
    <x v="19"/>
    <x v="0"/>
    <s v="DS - COMISARIA 23"/>
    <x v="0"/>
    <x v="3"/>
    <x v="8"/>
    <x v="1"/>
    <x v="3"/>
    <x v="1"/>
    <x v="3"/>
    <s v="CAMINO LEONCIO LOPEZ padrón V-191464 esq. CAMINO O HIGGINS"/>
    <x v="0"/>
  </r>
  <r>
    <n v="2444060"/>
    <s v="21/05/2012 20:10"/>
    <x v="1"/>
    <x v="4"/>
    <d v="1899-12-30T20:10:00"/>
    <x v="21"/>
    <x v="1"/>
    <s v="CAN - COMISARIA 23"/>
    <x v="1"/>
    <x v="3"/>
    <x v="37"/>
    <x v="0"/>
    <x v="1"/>
    <x v="1"/>
    <x v="1"/>
    <s v="RUTA INTERBALNEARIA esq. SIN NOMBRE"/>
    <x v="0"/>
  </r>
  <r>
    <n v="2444264"/>
    <s v="22/05/2012 08:15"/>
    <x v="2"/>
    <x v="4"/>
    <d v="1899-12-30T08:15:00"/>
    <x v="4"/>
    <x v="0"/>
    <s v="DS - COMISARIA 21"/>
    <x v="0"/>
    <x v="3"/>
    <x v="56"/>
    <x v="1"/>
    <x v="0"/>
    <x v="1"/>
    <x v="1"/>
    <s v="CAMINO PASO CALPINO padrón V-95407 esq. CAMINO GENERAL OSVALDO RODRIGUEZ"/>
    <x v="0"/>
  </r>
  <r>
    <n v="2444762"/>
    <s v="22/05/2012 08:30"/>
    <x v="2"/>
    <x v="4"/>
    <d v="1899-12-30T08:30:00"/>
    <x v="4"/>
    <x v="0"/>
    <s v="DS - COMISARIA 16"/>
    <x v="0"/>
    <x v="0"/>
    <x v="57"/>
    <x v="1"/>
    <x v="0"/>
    <x v="0"/>
    <x v="5"/>
    <s v="RAFAEL esq. No encontrada"/>
    <x v="0"/>
  </r>
  <r>
    <n v="2444207"/>
    <s v="22/05/2012 08:47"/>
    <x v="2"/>
    <x v="4"/>
    <d v="1899-12-30T08:47:00"/>
    <x v="4"/>
    <x v="0"/>
    <s v="DS - COMISARIA   8"/>
    <x v="0"/>
    <x v="0"/>
    <x v="12"/>
    <x v="0"/>
    <x v="1"/>
    <x v="0"/>
    <x v="3"/>
    <s v="CAMINO CASTRO Nro. 449 esq. BERNARDO SUSVIELA"/>
    <x v="0"/>
  </r>
  <r>
    <n v="2445867"/>
    <s v="22/05/2012 13:15"/>
    <x v="2"/>
    <x v="4"/>
    <d v="1899-12-30T13:15:00"/>
    <x v="14"/>
    <x v="0"/>
    <s v="DS - COMISARIA   6"/>
    <x v="0"/>
    <x v="0"/>
    <x v="58"/>
    <x v="0"/>
    <x v="6"/>
    <x v="0"/>
    <x v="3"/>
    <s v="AVENIDA AGRACIADA esq. GRITO DE ASENCIO"/>
    <x v="0"/>
  </r>
  <r>
    <n v="2446107"/>
    <s v="23/05/2012 19:25"/>
    <x v="5"/>
    <x v="4"/>
    <d v="1899-12-30T19:25:00"/>
    <x v="19"/>
    <x v="0"/>
    <s v="DS - COMISARIA 21"/>
    <x v="0"/>
    <x v="0"/>
    <x v="42"/>
    <x v="0"/>
    <x v="0"/>
    <x v="0"/>
    <x v="3"/>
    <s v="CAMINO CORONEL RAIZ esq. HUDSON"/>
    <x v="0"/>
  </r>
  <r>
    <n v="2447931"/>
    <s v="25/05/2012 06:56"/>
    <x v="4"/>
    <x v="4"/>
    <d v="1899-12-30T06:56:00"/>
    <x v="16"/>
    <x v="7"/>
    <s v="FLA - MCO"/>
    <x v="0"/>
    <x v="3"/>
    <x v="30"/>
    <x v="0"/>
    <x v="1"/>
    <x v="3"/>
    <x v="4"/>
    <s v="CALLE 60 padrón O-4262 esq. No encontrada"/>
    <x v="0"/>
  </r>
  <r>
    <n v="2448637"/>
    <s v="25/05/2012 08:00"/>
    <x v="4"/>
    <x v="4"/>
    <d v="1899-12-30T08:00:00"/>
    <x v="4"/>
    <x v="11"/>
    <s v="RIV - OCIT"/>
    <x v="1"/>
    <x v="5"/>
    <x v="1"/>
    <x v="0"/>
    <x v="1"/>
    <x v="2"/>
    <x v="4"/>
    <s v="RUTA Nº 5 KM. 481 - PARAJE PARADA BARON padrón F-4759 esq. No encontrada"/>
    <x v="0"/>
  </r>
  <r>
    <n v="2448273"/>
    <s v="25/05/2012 14:30"/>
    <x v="4"/>
    <x v="4"/>
    <d v="1899-12-30T14:30:00"/>
    <x v="7"/>
    <x v="0"/>
    <s v="DS - COMISARIA   5"/>
    <x v="0"/>
    <x v="3"/>
    <x v="42"/>
    <x v="0"/>
    <x v="1"/>
    <x v="1"/>
    <x v="5"/>
    <s v="BOULEVARD GENERAL ARTIGAS esq. VEINTIUNO DE SETIEMBRE"/>
    <x v="0"/>
  </r>
  <r>
    <n v="2448767"/>
    <s v="26/05/2012 05:00"/>
    <x v="6"/>
    <x v="4"/>
    <d v="1899-12-30T05:00:00"/>
    <x v="18"/>
    <x v="0"/>
    <s v="DS - COMISARIA   2"/>
    <x v="0"/>
    <x v="3"/>
    <x v="12"/>
    <x v="0"/>
    <x v="0"/>
    <x v="1"/>
    <x v="1"/>
    <s v="AVENIDA DIECIOCHO DE JULIO Nro. 1652 esq. MINAS"/>
    <x v="0"/>
  </r>
  <r>
    <n v="2449341"/>
    <s v="26/05/2012 12:53"/>
    <x v="6"/>
    <x v="4"/>
    <d v="1899-12-30T12:53:00"/>
    <x v="12"/>
    <x v="0"/>
    <s v="DS - COMISARIA 17"/>
    <x v="0"/>
    <x v="2"/>
    <x v="31"/>
    <x v="0"/>
    <x v="7"/>
    <x v="1"/>
    <x v="1"/>
    <s v="AVENIDA JOSE BELLONI esq. PREVISION"/>
    <x v="0"/>
  </r>
  <r>
    <n v="2449418"/>
    <s v="26/05/2012 17:44"/>
    <x v="6"/>
    <x v="4"/>
    <d v="1899-12-30T17:44:00"/>
    <x v="2"/>
    <x v="1"/>
    <s v="CAN - COMISARIA 4"/>
    <x v="1"/>
    <x v="2"/>
    <x v="72"/>
    <x v="0"/>
    <x v="0"/>
    <x v="1"/>
    <x v="1"/>
    <s v="CHOPIN esq. No encontrada"/>
    <x v="0"/>
  </r>
  <r>
    <n v="2450037"/>
    <s v="27/05/2012 06:00"/>
    <x v="0"/>
    <x v="4"/>
    <d v="1899-12-30T06:00:00"/>
    <x v="16"/>
    <x v="5"/>
    <s v="PAY - COMISARIA 1"/>
    <x v="0"/>
    <x v="3"/>
    <x v="48"/>
    <x v="0"/>
    <x v="1"/>
    <x v="4"/>
    <x v="4"/>
    <s v="AVENIDA SORIANO esq. DOCTOR JOSE VEROCAY"/>
    <x v="0"/>
  </r>
  <r>
    <n v="2450087"/>
    <s v="27/05/2012 06:30"/>
    <x v="0"/>
    <x v="4"/>
    <d v="1899-12-30T06:30:00"/>
    <x v="16"/>
    <x v="8"/>
    <s v="SAL - OCIT"/>
    <x v="1"/>
    <x v="3"/>
    <x v="19"/>
    <x v="0"/>
    <x v="1"/>
    <x v="1"/>
    <x v="1"/>
    <s v="RUTA 31 km 6,500"/>
    <x v="0"/>
  </r>
  <r>
    <n v="2451892"/>
    <s v="28/05/2012 22:15"/>
    <x v="1"/>
    <x v="4"/>
    <d v="1899-12-30T22:15:00"/>
    <x v="13"/>
    <x v="18"/>
    <s v="TBO - COMISARIA 1"/>
    <x v="0"/>
    <x v="3"/>
    <x v="66"/>
    <x v="0"/>
    <x v="0"/>
    <x v="1"/>
    <x v="5"/>
    <s v="JUAN ORTIZ padrón R- esq. GENERAL ARTIGAS"/>
    <x v="0"/>
  </r>
  <r>
    <n v="2512675"/>
    <d v="2012-05-29T18:45:00"/>
    <x v="2"/>
    <x v="4"/>
    <d v="1899-12-30T18:45:00"/>
    <x v="5"/>
    <x v="13"/>
    <s v="DS - COMISARIA 16"/>
    <x v="0"/>
    <x v="3"/>
    <x v="25"/>
    <x v="0"/>
    <x v="1"/>
    <x v="1"/>
    <x v="5"/>
    <s v="CAMINO LA BALSA"/>
    <x v="0"/>
  </r>
  <r>
    <n v="2452744"/>
    <s v="29/05/2012 20:00"/>
    <x v="2"/>
    <x v="4"/>
    <d v="1899-12-30T20:00:00"/>
    <x v="21"/>
    <x v="0"/>
    <s v="DS - COMISARIA 18"/>
    <x v="0"/>
    <x v="3"/>
    <x v="34"/>
    <x v="0"/>
    <x v="1"/>
    <x v="1"/>
    <x v="1"/>
    <s v="CAMINO TENIENTE GALEANO esq. SIXTINA"/>
    <x v="0"/>
  </r>
  <r>
    <n v="2454174"/>
    <s v="30/05/2012 17:30"/>
    <x v="5"/>
    <x v="4"/>
    <d v="1899-12-30T17:30:00"/>
    <x v="2"/>
    <x v="9"/>
    <s v="SJS - COMISARIA 10"/>
    <x v="0"/>
    <x v="6"/>
    <x v="69"/>
    <x v="1"/>
    <x v="1"/>
    <x v="1"/>
    <x v="5"/>
    <s v="EDUARDO PASCUAL esq. No encontrada"/>
    <x v="0"/>
  </r>
  <r>
    <n v="2455107"/>
    <s v="31/05/2012 12:30"/>
    <x v="3"/>
    <x v="4"/>
    <d v="1899-12-30T12:30:00"/>
    <x v="12"/>
    <x v="15"/>
    <s v="ART-BRIG. TRANSITO"/>
    <x v="0"/>
    <x v="3"/>
    <x v="73"/>
    <x v="0"/>
    <x v="1"/>
    <x v="1"/>
    <x v="5"/>
    <s v="AVENIDA CARLOS MARIA RAMIREZ esq. SIN NOMBRE"/>
    <x v="0"/>
  </r>
  <r>
    <n v="2456540"/>
    <s v="01/06/2012 16:45"/>
    <x v="4"/>
    <x v="5"/>
    <d v="1899-12-30T16:45:00"/>
    <x v="9"/>
    <x v="10"/>
    <s v="LAV - COMISARIA 14"/>
    <x v="0"/>
    <x v="5"/>
    <x v="74"/>
    <x v="0"/>
    <x v="1"/>
    <x v="1"/>
    <x v="0"/>
    <s v="Sin Datos"/>
    <x v="0"/>
  </r>
  <r>
    <n v="2457558"/>
    <s v="02/06/2012 13:00"/>
    <x v="6"/>
    <x v="5"/>
    <d v="1899-12-30T13:00:00"/>
    <x v="14"/>
    <x v="5"/>
    <s v="PAY - OCIT"/>
    <x v="1"/>
    <x v="4"/>
    <x v="2"/>
    <x v="0"/>
    <x v="0"/>
    <x v="1"/>
    <x v="0"/>
    <s v="RUTA 3 km. 440 padrón I-6381"/>
    <x v="0"/>
  </r>
  <r>
    <n v="2457643"/>
    <s v="02/06/2012 13:45"/>
    <x v="6"/>
    <x v="5"/>
    <d v="1899-12-30T13:45:00"/>
    <x v="14"/>
    <x v="5"/>
    <s v="PAY - OCIT"/>
    <x v="0"/>
    <x v="0"/>
    <x v="35"/>
    <x v="0"/>
    <x v="1"/>
    <x v="0"/>
    <x v="1"/>
    <s v="CAMINO VECINAL Y CAÑADA DE LOS LOROS padrón I-6315 esq. No encontrada"/>
    <x v="0"/>
  </r>
  <r>
    <n v="2457306"/>
    <s v="02/06/2012 15:00"/>
    <x v="6"/>
    <x v="5"/>
    <d v="1899-12-30T15:00:00"/>
    <x v="15"/>
    <x v="1"/>
    <s v="CAN - COMISARIA 5"/>
    <x v="0"/>
    <x v="2"/>
    <x v="61"/>
    <x v="0"/>
    <x v="1"/>
    <x v="1"/>
    <x v="0"/>
    <s v="SIN NOMBRE padrón A- esq. No encontrada"/>
    <x v="0"/>
  </r>
  <r>
    <n v="2458979"/>
    <s v="04/06/2012 06:54"/>
    <x v="1"/>
    <x v="5"/>
    <d v="1899-12-30T06:54:00"/>
    <x v="16"/>
    <x v="5"/>
    <s v="PAY - COMISARIA 1"/>
    <x v="0"/>
    <x v="3"/>
    <x v="65"/>
    <x v="1"/>
    <x v="1"/>
    <x v="1"/>
    <x v="1"/>
    <s v="BOULEVARD ARTIGAS esq. DAMASO A. LARRAÑAGA"/>
    <x v="0"/>
  </r>
  <r>
    <n v="2459528"/>
    <s v="04/06/2012 18:45"/>
    <x v="1"/>
    <x v="5"/>
    <d v="1899-12-30T18:45:00"/>
    <x v="5"/>
    <x v="1"/>
    <s v="CAN - OCIT "/>
    <x v="1"/>
    <x v="3"/>
    <x v="11"/>
    <x v="1"/>
    <x v="1"/>
    <x v="1"/>
    <x v="0"/>
    <s v="RUTA INTERBALNEARIA km. 47"/>
    <x v="0"/>
  </r>
  <r>
    <n v="2461125"/>
    <s v="04/06/2012 19:30"/>
    <x v="1"/>
    <x v="5"/>
    <d v="1899-12-30T19:30:00"/>
    <x v="19"/>
    <x v="1"/>
    <s v="CAN - COMISARIA 25"/>
    <x v="0"/>
    <x v="3"/>
    <x v="11"/>
    <x v="1"/>
    <x v="1"/>
    <x v="1"/>
    <x v="5"/>
    <s v="E. MARTINEZ MONEGAL esq. BRIGADIER GENERAL LAVALLEJA"/>
    <x v="0"/>
  </r>
  <r>
    <n v="2487706"/>
    <d v="2012-06-11T22:05:00"/>
    <x v="1"/>
    <x v="5"/>
    <d v="1899-12-30T22:05:00"/>
    <x v="13"/>
    <x v="12"/>
    <s v="RN - COMISARIA 6"/>
    <x v="1"/>
    <x v="1"/>
    <x v="61"/>
    <x v="0"/>
    <x v="1"/>
    <x v="2"/>
    <x v="4"/>
    <s v="RUTA 3 KM 298"/>
    <x v="0"/>
  </r>
  <r>
    <n v="2467509"/>
    <s v="12/06/2012 10:00"/>
    <x v="2"/>
    <x v="5"/>
    <d v="1899-12-30T10:00:00"/>
    <x v="6"/>
    <x v="2"/>
    <s v="RCH - MCO"/>
    <x v="0"/>
    <x v="3"/>
    <x v="64"/>
    <x v="0"/>
    <x v="0"/>
    <x v="1"/>
    <x v="5"/>
    <s v="AVENIDA PEREGRINA BALBOA padrón C- esq. JUAN JOSE MOROSOLI"/>
    <x v="0"/>
  </r>
  <r>
    <n v="2468672"/>
    <s v="13/06/2012 10:45"/>
    <x v="5"/>
    <x v="5"/>
    <d v="1899-12-30T10:45:00"/>
    <x v="6"/>
    <x v="2"/>
    <s v="RCH - MCO"/>
    <x v="1"/>
    <x v="1"/>
    <x v="4"/>
    <x v="1"/>
    <x v="1"/>
    <x v="2"/>
    <x v="4"/>
    <s v="RUTA 15 km. 92100 padrón C-"/>
    <x v="0"/>
  </r>
  <r>
    <n v="2468608"/>
    <s v="13/06/2012 14:10"/>
    <x v="5"/>
    <x v="5"/>
    <d v="1899-12-30T14:10:00"/>
    <x v="7"/>
    <x v="0"/>
    <s v="DS - COMISARIA 22"/>
    <x v="1"/>
    <x v="3"/>
    <x v="75"/>
    <x v="1"/>
    <x v="0"/>
    <x v="1"/>
    <x v="1"/>
    <s v="CAMINO LUIS EDUARDO PEREZ padrón V-153345 esq. EMPALME"/>
    <x v="0"/>
  </r>
  <r>
    <n v="2470902"/>
    <s v="15/06/2012 19:10"/>
    <x v="4"/>
    <x v="5"/>
    <d v="1899-12-30T19:10:00"/>
    <x v="19"/>
    <x v="4"/>
    <s v="CLAOCIT"/>
    <x v="1"/>
    <x v="3"/>
    <x v="25"/>
    <x v="0"/>
    <x v="1"/>
    <x v="1"/>
    <x v="8"/>
    <s v="RUTA 8 km. 448,5 "/>
    <x v="0"/>
  </r>
  <r>
    <n v="2471886"/>
    <d v="2012-06-16T16:30:00"/>
    <x v="6"/>
    <x v="5"/>
    <d v="1899-12-30T16:30:00"/>
    <x v="9"/>
    <x v="7"/>
    <s v="FLO - COMISARIA 7"/>
    <x v="0"/>
    <x v="3"/>
    <x v="49"/>
    <x v="1"/>
    <x v="0"/>
    <x v="1"/>
    <x v="1"/>
    <s v="HORACIO QUIROGA Y HERRERA Y REISSIG"/>
    <x v="0"/>
  </r>
  <r>
    <n v="2471886"/>
    <d v="2012-06-16T16:30:00"/>
    <x v="6"/>
    <x v="5"/>
    <d v="1899-12-30T16:30:00"/>
    <x v="9"/>
    <x v="7"/>
    <s v="FLO - COMISARIA 7"/>
    <x v="0"/>
    <x v="3"/>
    <x v="58"/>
    <x v="0"/>
    <x v="0"/>
    <x v="1"/>
    <x v="1"/>
    <s v="HORACIO QUIROGA Y HERRERA Y REISSIG"/>
    <x v="0"/>
  </r>
  <r>
    <n v="2472481"/>
    <s v="17/06/2012 01:20"/>
    <x v="0"/>
    <x v="5"/>
    <d v="1899-12-30T01:20:00"/>
    <x v="10"/>
    <x v="9"/>
    <s v="SJS - OCIT"/>
    <x v="1"/>
    <x v="3"/>
    <x v="7"/>
    <x v="0"/>
    <x v="0"/>
    <x v="1"/>
    <x v="1"/>
    <s v="RUTA 11 km. 73700 padrón M-10914"/>
    <x v="0"/>
  </r>
  <r>
    <n v="2476104"/>
    <s v="20/06/2012 16:00"/>
    <x v="5"/>
    <x v="5"/>
    <d v="1899-12-30T16:00:00"/>
    <x v="9"/>
    <x v="18"/>
    <s v="TBO - OCIT"/>
    <x v="1"/>
    <x v="0"/>
    <x v="66"/>
    <x v="0"/>
    <x v="1"/>
    <x v="0"/>
    <x v="0"/>
    <s v="RUTA 5 km. 384 padrón R-3742"/>
    <x v="0"/>
  </r>
  <r>
    <n v="2478032"/>
    <s v="22/06/2012 12:00"/>
    <x v="4"/>
    <x v="5"/>
    <d v="1899-12-30T12:00:00"/>
    <x v="12"/>
    <x v="0"/>
    <s v="DS - COMISARIA 10"/>
    <x v="0"/>
    <x v="3"/>
    <x v="64"/>
    <x v="0"/>
    <x v="0"/>
    <x v="1"/>
    <x v="6"/>
    <s v="RAMBLA REPUBLICA DEL PERU esq. AVENIDA BRASIL"/>
    <x v="0"/>
  </r>
  <r>
    <n v="2478995"/>
    <s v="22/06/2012 23:15"/>
    <x v="4"/>
    <x v="5"/>
    <d v="1899-12-30T23:15:00"/>
    <x v="20"/>
    <x v="1"/>
    <s v="CAN - COMISARIA 27"/>
    <x v="1"/>
    <x v="3"/>
    <x v="7"/>
    <x v="0"/>
    <x v="1"/>
    <x v="1"/>
    <x v="5"/>
    <s v="INDIANAPOLIS --EL PINAR NORTE-- esq. RUTA INTERBALNEARIA"/>
    <x v="0"/>
  </r>
  <r>
    <n v="2484466"/>
    <s v="23/06/2012 06:24"/>
    <x v="6"/>
    <x v="5"/>
    <d v="1899-12-30T06:24:00"/>
    <x v="16"/>
    <x v="14"/>
    <s v="SOR - OCIT"/>
    <x v="0"/>
    <x v="4"/>
    <x v="59"/>
    <x v="0"/>
    <x v="0"/>
    <x v="1"/>
    <x v="1"/>
    <s v="AGRACIADA padrón K-8730 esq. No encontrada"/>
    <x v="0"/>
  </r>
  <r>
    <n v="2484466"/>
    <s v="23/06/2012 06:24"/>
    <x v="6"/>
    <x v="5"/>
    <d v="1899-12-30T06:24:00"/>
    <x v="16"/>
    <x v="14"/>
    <s v="SOR - OCIT"/>
    <x v="0"/>
    <x v="4"/>
    <x v="20"/>
    <x v="0"/>
    <x v="0"/>
    <x v="1"/>
    <x v="1"/>
    <s v="AGRACIADA padrón K-8730 esq. No encontrada"/>
    <x v="0"/>
  </r>
  <r>
    <n v="2484466"/>
    <s v="23/06/2012 06:24"/>
    <x v="6"/>
    <x v="5"/>
    <d v="1899-12-30T06:24:00"/>
    <x v="16"/>
    <x v="14"/>
    <s v="SOR - OCIT"/>
    <x v="0"/>
    <x v="4"/>
    <x v="20"/>
    <x v="0"/>
    <x v="0"/>
    <x v="1"/>
    <x v="1"/>
    <s v="AGRACIADA padrón K-8730 esq. No encontrada"/>
    <x v="0"/>
  </r>
  <r>
    <n v="2484466"/>
    <s v="23/06/2012 06:24"/>
    <x v="6"/>
    <x v="5"/>
    <d v="1899-12-30T06:24:00"/>
    <x v="16"/>
    <x v="14"/>
    <s v="SOR - OCIT"/>
    <x v="0"/>
    <x v="4"/>
    <x v="38"/>
    <x v="0"/>
    <x v="0"/>
    <x v="1"/>
    <x v="1"/>
    <s v="AGRACIADA padrón K-8730 esq. No encontrada"/>
    <x v="0"/>
  </r>
  <r>
    <n v="2484466"/>
    <s v="23/06/2012 06:24"/>
    <x v="6"/>
    <x v="5"/>
    <d v="1899-12-30T06:24:00"/>
    <x v="16"/>
    <x v="14"/>
    <s v="SOR - OCIT"/>
    <x v="0"/>
    <x v="1"/>
    <x v="45"/>
    <x v="0"/>
    <x v="1"/>
    <x v="1"/>
    <x v="0"/>
    <s v="AGRACIADA padrón K-8730 esq. No encontrada"/>
    <x v="0"/>
  </r>
  <r>
    <n v="2479526"/>
    <s v="23/06/2012 06:45"/>
    <x v="6"/>
    <x v="5"/>
    <d v="1899-12-30T06:45:00"/>
    <x v="16"/>
    <x v="3"/>
    <s v="MAL - COMISARIA 1"/>
    <x v="0"/>
    <x v="3"/>
    <x v="11"/>
    <x v="0"/>
    <x v="1"/>
    <x v="1"/>
    <x v="2"/>
    <s v="JOSE DODERA esq. ARTURO CL SANTANA"/>
    <x v="0"/>
  </r>
  <r>
    <n v="2480321"/>
    <s v="24/06/2012 17:20"/>
    <x v="0"/>
    <x v="5"/>
    <d v="1899-12-30T17:20:00"/>
    <x v="2"/>
    <x v="1"/>
    <s v="CAN - OCIT "/>
    <x v="1"/>
    <x v="3"/>
    <x v="45"/>
    <x v="0"/>
    <x v="1"/>
    <x v="1"/>
    <x v="1"/>
    <s v="DOCTOR LUIS A. DE HERRERA padrón A-6153 esq. No encontrada"/>
    <x v="0"/>
  </r>
  <r>
    <n v="2483234"/>
    <s v="25/06/2012 08:15"/>
    <x v="1"/>
    <x v="5"/>
    <d v="1899-12-30T08:15:00"/>
    <x v="4"/>
    <x v="13"/>
    <s v="COL - OCIT"/>
    <x v="0"/>
    <x v="1"/>
    <x v="55"/>
    <x v="0"/>
    <x v="1"/>
    <x v="2"/>
    <x v="7"/>
    <s v="RAMBLA Y ZORRILLA DE SAN MARTIN"/>
    <x v="0"/>
  </r>
  <r>
    <n v="2483234"/>
    <s v="25/06/2012 08:15"/>
    <x v="1"/>
    <x v="5"/>
    <d v="1899-12-30T08:15:00"/>
    <x v="4"/>
    <x v="13"/>
    <s v="COL - OCIT"/>
    <x v="0"/>
    <x v="1"/>
    <x v="8"/>
    <x v="0"/>
    <x v="1"/>
    <x v="2"/>
    <x v="7"/>
    <s v="RAMBLA Y ZORRILLA DE SAN MARTIN"/>
    <x v="0"/>
  </r>
  <r>
    <n v="2482579"/>
    <s v="26/06/2012 09:30"/>
    <x v="2"/>
    <x v="5"/>
    <d v="1899-12-30T09:30:00"/>
    <x v="22"/>
    <x v="1"/>
    <s v="CAN - COMISARIA 7"/>
    <x v="1"/>
    <x v="3"/>
    <x v="43"/>
    <x v="0"/>
    <x v="1"/>
    <x v="1"/>
    <x v="5"/>
    <s v="GENERAL ARTIGAS esq. CARLOS ROXLO"/>
    <x v="0"/>
  </r>
  <r>
    <n v="2489360"/>
    <d v="2012-06-26T11:55:00"/>
    <x v="2"/>
    <x v="5"/>
    <d v="1899-12-30T11:55:00"/>
    <x v="23"/>
    <x v="10"/>
    <s v="LAV - COMISARIA 1"/>
    <x v="0"/>
    <x v="3"/>
    <x v="37"/>
    <x v="0"/>
    <x v="0"/>
    <x v="1"/>
    <x v="0"/>
    <s v="AV. ARTIGAS Y AV. LUIS A. DE HERRERA"/>
    <x v="0"/>
  </r>
  <r>
    <n v="2482769"/>
    <s v="26/06/2012 17:35"/>
    <x v="2"/>
    <x v="5"/>
    <d v="1899-12-30T17:35:00"/>
    <x v="2"/>
    <x v="0"/>
    <s v="DS - COMISARIA   4"/>
    <x v="0"/>
    <x v="1"/>
    <x v="69"/>
    <x v="1"/>
    <x v="0"/>
    <x v="1"/>
    <x v="1"/>
    <s v="CAGANCHA Nro. 2249 esq. CUFRE"/>
    <x v="0"/>
  </r>
  <r>
    <n v="2484121"/>
    <s v="28/06/2012 00:50"/>
    <x v="3"/>
    <x v="5"/>
    <d v="1899-12-30T00:50:00"/>
    <x v="0"/>
    <x v="0"/>
    <s v="DS - COMISARIA 16"/>
    <x v="0"/>
    <x v="3"/>
    <x v="24"/>
    <x v="0"/>
    <x v="1"/>
    <x v="1"/>
    <x v="5"/>
    <s v="GUEMES esq. JUAN JACOBO ROUSSEAU"/>
    <x v="0"/>
  </r>
  <r>
    <n v="2484121"/>
    <s v="28/06/2012 00:50"/>
    <x v="3"/>
    <x v="5"/>
    <d v="1899-12-30T00:50:00"/>
    <x v="0"/>
    <x v="0"/>
    <s v="DS - COMISARIA 16"/>
    <x v="0"/>
    <x v="3"/>
    <x v="44"/>
    <x v="1"/>
    <x v="1"/>
    <x v="1"/>
    <x v="5"/>
    <s v="GUEMES esq. JUAN JACOBO ROUSSEAU"/>
    <x v="0"/>
  </r>
  <r>
    <n v="2485140"/>
    <s v="28/06/2012 17:05"/>
    <x v="3"/>
    <x v="5"/>
    <d v="1899-12-30T17:05:00"/>
    <x v="2"/>
    <x v="9"/>
    <s v="SJS - MCO"/>
    <x v="1"/>
    <x v="4"/>
    <x v="48"/>
    <x v="0"/>
    <x v="0"/>
    <x v="1"/>
    <x v="1"/>
    <s v="RUTA 3 km. 80"/>
    <x v="0"/>
  </r>
  <r>
    <n v="2485156"/>
    <s v="28/06/2012 20:30"/>
    <x v="3"/>
    <x v="5"/>
    <d v="1899-12-30T20:30:00"/>
    <x v="21"/>
    <x v="2"/>
    <s v="RCH - MCO"/>
    <x v="0"/>
    <x v="0"/>
    <x v="66"/>
    <x v="0"/>
    <x v="0"/>
    <x v="0"/>
    <x v="5"/>
    <s v="AVENIDA DOCTOR F. MARTINEZ RODRIGUEZ padrón C- esq. CHANA"/>
    <x v="0"/>
  </r>
  <r>
    <n v="2485381"/>
    <d v="2012-06-29T06:56:00"/>
    <x v="4"/>
    <x v="5"/>
    <d v="1899-12-30T06:56:00"/>
    <x v="16"/>
    <x v="0"/>
    <s v="DS - COMISARIA 13"/>
    <x v="0"/>
    <x v="0"/>
    <x v="76"/>
    <x v="0"/>
    <x v="1"/>
    <x v="0"/>
    <x v="1"/>
    <s v="LARRAÑAGA Y LONDRES"/>
    <x v="0"/>
  </r>
  <r>
    <n v="2485869"/>
    <d v="2012-06-29T09:15:00"/>
    <x v="4"/>
    <x v="5"/>
    <d v="1899-12-30T09:15:00"/>
    <x v="22"/>
    <x v="3"/>
    <s v="DS - COMISARIA 11"/>
    <x v="1"/>
    <x v="1"/>
    <x v="46"/>
    <x v="1"/>
    <x v="0"/>
    <x v="1"/>
    <x v="1"/>
    <s v="CAMINO ARRAYANES KM 5.8"/>
    <x v="0"/>
  </r>
  <r>
    <n v="2485869"/>
    <d v="2012-06-29T09:15:00"/>
    <x v="4"/>
    <x v="5"/>
    <d v="1899-12-30T09:15:00"/>
    <x v="22"/>
    <x v="3"/>
    <s v="DS - COMISARIA 11"/>
    <x v="1"/>
    <x v="1"/>
    <x v="42"/>
    <x v="1"/>
    <x v="1"/>
    <x v="1"/>
    <x v="1"/>
    <s v="CAMINO ARRAYANES KM 5.8"/>
    <x v="0"/>
  </r>
  <r>
    <n v="2485993"/>
    <d v="2012-06-29T18:20:00"/>
    <x v="4"/>
    <x v="5"/>
    <d v="1899-12-30T18:20:00"/>
    <x v="5"/>
    <x v="0"/>
    <s v="DS - COMISARIA 15"/>
    <x v="0"/>
    <x v="3"/>
    <x v="55"/>
    <x v="0"/>
    <x v="0"/>
    <x v="1"/>
    <x v="5"/>
    <s v="CAMINO CARRASCO Y FERREIRO"/>
    <x v="0"/>
  </r>
  <r>
    <n v="2486738"/>
    <d v="2012-06-29T19:07:00"/>
    <x v="4"/>
    <x v="5"/>
    <d v="1899-12-30T19:07:00"/>
    <x v="19"/>
    <x v="0"/>
    <s v="DS - COMISARIA 9"/>
    <x v="0"/>
    <x v="0"/>
    <x v="76"/>
    <x v="0"/>
    <x v="18"/>
    <x v="0"/>
    <x v="0"/>
    <s v="LAS HERAS Y TALCAHUANO"/>
    <x v="0"/>
  </r>
  <r>
    <n v="2486305"/>
    <d v="2012-06-29T21:30:00"/>
    <x v="4"/>
    <x v="5"/>
    <d v="1899-12-30T21:30:00"/>
    <x v="1"/>
    <x v="11"/>
    <s v="DS - COMISARIA 9"/>
    <x v="1"/>
    <x v="3"/>
    <x v="11"/>
    <x v="0"/>
    <x v="1"/>
    <x v="1"/>
    <x v="1"/>
    <s v="RUTA"/>
    <x v="0"/>
  </r>
  <r>
    <n v="2486781"/>
    <d v="2012-06-30T06:35:00"/>
    <x v="6"/>
    <x v="5"/>
    <d v="1899-12-30T06:35:00"/>
    <x v="16"/>
    <x v="17"/>
    <s v="DS - COMISARIA 2"/>
    <x v="1"/>
    <x v="1"/>
    <x v="39"/>
    <x v="0"/>
    <x v="1"/>
    <x v="1"/>
    <x v="5"/>
    <s v="RUTA 5 KM 191"/>
    <x v="0"/>
  </r>
  <r>
    <n v="2488688"/>
    <s v="02/07/2012 00:05"/>
    <x v="1"/>
    <x v="6"/>
    <d v="1899-12-30T00:05:00"/>
    <x v="0"/>
    <x v="3"/>
    <s v="MAL - COMISARIA 1"/>
    <x v="1"/>
    <x v="2"/>
    <x v="44"/>
    <x v="0"/>
    <x v="0"/>
    <x v="1"/>
    <x v="1"/>
    <s v="RUTA 39 PROX A CYLSA"/>
    <x v="0"/>
  </r>
  <r>
    <n v="2489197"/>
    <s v="02/07/2012 06:50"/>
    <x v="1"/>
    <x v="6"/>
    <d v="1899-12-30T06:50:00"/>
    <x v="16"/>
    <x v="15"/>
    <s v="ART - OCIT"/>
    <x v="1"/>
    <x v="4"/>
    <x v="12"/>
    <x v="0"/>
    <x v="1"/>
    <x v="2"/>
    <x v="7"/>
    <s v="RUTA 30 km. 61,7"/>
    <x v="0"/>
  </r>
  <r>
    <n v="2488288"/>
    <s v="02/07/2012 06:55"/>
    <x v="1"/>
    <x v="6"/>
    <d v="1899-12-30T06:55:00"/>
    <x v="16"/>
    <x v="0"/>
    <s v="DS - COMISARIA 15"/>
    <x v="0"/>
    <x v="3"/>
    <x v="24"/>
    <x v="0"/>
    <x v="1"/>
    <x v="1"/>
    <x v="5"/>
    <s v="DOCTOR ALEJANDRO GALLINAL Nro. 2149 esq. IGUA"/>
    <x v="0"/>
  </r>
  <r>
    <n v="2488821"/>
    <s v="02/07/2012 18:20"/>
    <x v="1"/>
    <x v="6"/>
    <d v="1899-12-30T18:20:00"/>
    <x v="5"/>
    <x v="0"/>
    <s v="DS - COMISARIA   8"/>
    <x v="0"/>
    <x v="0"/>
    <x v="66"/>
    <x v="1"/>
    <x v="1"/>
    <x v="0"/>
    <x v="3"/>
    <s v="BOULEVARD JOSE BATLLE Y ORDOÑEZ esq. PASTOR"/>
    <x v="0"/>
  </r>
  <r>
    <n v="2489129"/>
    <s v="02/07/2012 18:55"/>
    <x v="1"/>
    <x v="6"/>
    <d v="1899-12-30T18:55:00"/>
    <x v="5"/>
    <x v="3"/>
    <s v="MAL - COMISARIA 1"/>
    <x v="0"/>
    <x v="0"/>
    <x v="61"/>
    <x v="0"/>
    <x v="1"/>
    <x v="0"/>
    <x v="3"/>
    <s v="GARZON esq. RIO YI"/>
    <x v="0"/>
  </r>
  <r>
    <n v="2493620"/>
    <s v="06/07/2012 20:05"/>
    <x v="4"/>
    <x v="6"/>
    <d v="1899-12-30T20:05:00"/>
    <x v="21"/>
    <x v="1"/>
    <s v="CAN - COMISARIA 27"/>
    <x v="0"/>
    <x v="1"/>
    <x v="66"/>
    <x v="0"/>
    <x v="0"/>
    <x v="1"/>
    <x v="1"/>
    <s v="AVENIDA DOROTEO GARCIA LAGOS padrón A-50239 esq. AVENIDA INGENIERO LUIS GIANNATTASIO"/>
    <x v="0"/>
  </r>
  <r>
    <n v="2494051"/>
    <s v="07/07/2012 18:20"/>
    <x v="6"/>
    <x v="6"/>
    <d v="1899-12-30T18:20:00"/>
    <x v="5"/>
    <x v="0"/>
    <s v="DS - COMISARIA 12"/>
    <x v="0"/>
    <x v="2"/>
    <x v="5"/>
    <x v="0"/>
    <x v="14"/>
    <x v="1"/>
    <x v="0"/>
    <s v="SANTA ANA esq. NORBERTO ORTIZ"/>
    <x v="0"/>
  </r>
  <r>
    <n v="2495562"/>
    <s v="08/07/2012 05:15"/>
    <x v="0"/>
    <x v="6"/>
    <d v="1899-12-30T05:15:00"/>
    <x v="18"/>
    <x v="1"/>
    <s v="CAN - COMISARIA 25"/>
    <x v="1"/>
    <x v="3"/>
    <x v="25"/>
    <x v="0"/>
    <x v="1"/>
    <x v="2"/>
    <x v="7"/>
    <s v="RUTA 101 KM 24"/>
    <x v="0"/>
  </r>
  <r>
    <n v="2494268"/>
    <s v="08/07/2012 07:00"/>
    <x v="0"/>
    <x v="6"/>
    <d v="1899-12-30T07:00:00"/>
    <x v="3"/>
    <x v="15"/>
    <s v="ART - COMISARIA 7"/>
    <x v="1"/>
    <x v="3"/>
    <x v="38"/>
    <x v="0"/>
    <x v="1"/>
    <x v="1"/>
    <x v="5"/>
    <s v="RUTA 3 KM 620"/>
    <x v="0"/>
  </r>
  <r>
    <n v="2494883"/>
    <s v="08/07/2012 20:36"/>
    <x v="0"/>
    <x v="6"/>
    <d v="1899-12-30T20:36:00"/>
    <x v="21"/>
    <x v="0"/>
    <s v="DS - COMISARIA 12"/>
    <x v="0"/>
    <x v="5"/>
    <x v="12"/>
    <x v="0"/>
    <x v="0"/>
    <x v="1"/>
    <x v="0"/>
    <s v="AVENIDA DON PEDRO DE MENDOZA esq. NIAGARA"/>
    <x v="0"/>
  </r>
  <r>
    <n v="2495139"/>
    <s v="09/07/2012 00:15"/>
    <x v="1"/>
    <x v="6"/>
    <d v="1899-12-30T00:15:00"/>
    <x v="0"/>
    <x v="9"/>
    <s v="SJS - OCIT"/>
    <x v="1"/>
    <x v="0"/>
    <x v="46"/>
    <x v="0"/>
    <x v="1"/>
    <x v="0"/>
    <x v="1"/>
    <s v="RUTA 3 km. 140500 padrón M-14466"/>
    <x v="0"/>
  </r>
  <r>
    <n v="2497951"/>
    <s v="11/07/2012 16:20"/>
    <x v="5"/>
    <x v="6"/>
    <d v="1899-12-30T16:20:00"/>
    <x v="9"/>
    <x v="4"/>
    <s v="CLA - COMISARIA 15"/>
    <x v="0"/>
    <x v="3"/>
    <x v="20"/>
    <x v="0"/>
    <x v="1"/>
    <x v="1"/>
    <x v="8"/>
    <s v="CAMARAS Y LUISA PAZ"/>
    <x v="0"/>
  </r>
  <r>
    <n v="2497849"/>
    <s v="11/07/2012 18:45"/>
    <x v="5"/>
    <x v="6"/>
    <d v="1899-12-30T18:45:00"/>
    <x v="5"/>
    <x v="0"/>
    <s v="DS - COMISARIA 21"/>
    <x v="1"/>
    <x v="2"/>
    <x v="69"/>
    <x v="0"/>
    <x v="1"/>
    <x v="1"/>
    <x v="1"/>
    <s v="RUTA 102 Nº 5710, padrón V-173221 esq. CAMINO VARZI"/>
    <x v="0"/>
  </r>
  <r>
    <n v="2498586"/>
    <s v="12/07/2012 11:20"/>
    <x v="3"/>
    <x v="6"/>
    <d v="1899-12-30T11:20:00"/>
    <x v="23"/>
    <x v="0"/>
    <s v="DS - COMISARIA   4"/>
    <x v="0"/>
    <x v="2"/>
    <x v="46"/>
    <x v="0"/>
    <x v="0"/>
    <x v="3"/>
    <x v="7"/>
    <s v="LA PAZ Nro. 2149 esq. DOCTOR MARTIN C MARTINEZ"/>
    <x v="0"/>
  </r>
  <r>
    <n v="2498913"/>
    <s v="12/07/2012 14:35"/>
    <x v="3"/>
    <x v="6"/>
    <d v="1899-12-30T14:35:00"/>
    <x v="7"/>
    <x v="10"/>
    <s v="LAV - OCIT"/>
    <x v="1"/>
    <x v="4"/>
    <x v="55"/>
    <x v="0"/>
    <x v="1"/>
    <x v="1"/>
    <x v="5"/>
    <s v="RUTA 8 km. 109 padrón P-13280"/>
    <x v="0"/>
  </r>
  <r>
    <n v="2514869"/>
    <s v="13/07/2012 15:35"/>
    <x v="4"/>
    <x v="6"/>
    <d v="1899-12-30T15:35:00"/>
    <x v="15"/>
    <x v="14"/>
    <s v="SOR - COMISARIA 5"/>
    <x v="1"/>
    <x v="3"/>
    <x v="31"/>
    <x v="1"/>
    <x v="0"/>
    <x v="2"/>
    <x v="7"/>
    <s v="RUTA 21 km. 311 padrón K-7006"/>
    <x v="0"/>
  </r>
  <r>
    <n v="2499993"/>
    <s v="13/07/2012 19:00"/>
    <x v="4"/>
    <x v="6"/>
    <d v="1899-12-30T19:00:00"/>
    <x v="19"/>
    <x v="0"/>
    <s v="DS - COMISARIA   7"/>
    <x v="0"/>
    <x v="1"/>
    <x v="30"/>
    <x v="0"/>
    <x v="1"/>
    <x v="2"/>
    <x v="7"/>
    <s v="FRANCISCO GOMEZ Nro. 919 esq. AMADO NERVO"/>
    <x v="0"/>
  </r>
  <r>
    <n v="2501069"/>
    <s v="14/07/2012 19:30"/>
    <x v="6"/>
    <x v="6"/>
    <d v="1899-12-30T19:30:00"/>
    <x v="19"/>
    <x v="0"/>
    <s v="DS - COMISARIA 15"/>
    <x v="0"/>
    <x v="0"/>
    <x v="28"/>
    <x v="0"/>
    <x v="1"/>
    <x v="0"/>
    <x v="2"/>
    <s v="AVENIDA OCHO DE OCTUBRE esq. FELIPE SANGUINETTI"/>
    <x v="0"/>
  </r>
  <r>
    <n v="2501594"/>
    <s v="15/07/2012 15:30"/>
    <x v="0"/>
    <x v="6"/>
    <d v="1899-12-30T15:30:00"/>
    <x v="15"/>
    <x v="1"/>
    <s v="CAN - COMISARIA 18"/>
    <x v="0"/>
    <x v="1"/>
    <x v="19"/>
    <x v="0"/>
    <x v="1"/>
    <x v="1"/>
    <x v="1"/>
    <s v="RAMBLA COSTANERA esq. CALLE 70"/>
    <x v="0"/>
  </r>
  <r>
    <n v="2501594"/>
    <s v="15/07/2012 15:30"/>
    <x v="0"/>
    <x v="6"/>
    <d v="1899-12-30T15:30:00"/>
    <x v="15"/>
    <x v="1"/>
    <s v="CAN - COMISARIA 18"/>
    <x v="0"/>
    <x v="1"/>
    <x v="31"/>
    <x v="0"/>
    <x v="1"/>
    <x v="1"/>
    <x v="1"/>
    <s v="RAMBLA COSTANERA esq. CALLE 70"/>
    <x v="0"/>
  </r>
  <r>
    <n v="2501594"/>
    <s v="15/07/2012 15:30"/>
    <x v="0"/>
    <x v="6"/>
    <d v="1899-12-30T15:30:00"/>
    <x v="15"/>
    <x v="1"/>
    <s v="CAN - COMISARIA 18"/>
    <x v="0"/>
    <x v="1"/>
    <x v="35"/>
    <x v="1"/>
    <x v="0"/>
    <x v="1"/>
    <x v="1"/>
    <s v="RAMBLA COSTANERA esq. CALLE 70"/>
    <x v="0"/>
  </r>
  <r>
    <n v="2502550"/>
    <s v="16/07/2012 15:15"/>
    <x v="1"/>
    <x v="6"/>
    <d v="1899-12-30T15:15:00"/>
    <x v="15"/>
    <x v="0"/>
    <s v="DS - COMISARIA 16"/>
    <x v="0"/>
    <x v="0"/>
    <x v="77"/>
    <x v="1"/>
    <x v="1"/>
    <x v="0"/>
    <x v="5"/>
    <s v="CAMINO MALDONADO esq. ARIES"/>
    <x v="0"/>
  </r>
  <r>
    <n v="2504863"/>
    <s v="18/07/2012 21:00"/>
    <x v="5"/>
    <x v="6"/>
    <d v="1899-12-30T21:00:00"/>
    <x v="1"/>
    <x v="1"/>
    <s v="CAN - COMISARIA 22"/>
    <x v="0"/>
    <x v="3"/>
    <x v="20"/>
    <x v="0"/>
    <x v="1"/>
    <x v="1"/>
    <x v="3"/>
    <s v="RUTA 34 VIEJA esq. LOS TILOS"/>
    <x v="0"/>
  </r>
  <r>
    <n v="2505894"/>
    <s v="19/07/2012 12:19"/>
    <x v="3"/>
    <x v="6"/>
    <d v="1899-12-30T12:19:00"/>
    <x v="12"/>
    <x v="3"/>
    <s v="MAL - COMISARIA 1"/>
    <x v="0"/>
    <x v="7"/>
    <x v="42"/>
    <x v="2"/>
    <x v="19"/>
    <x v="6"/>
    <x v="7"/>
    <s v="AVENIDA JOSE BATLLE Y ORDOÑEZ esq. JOSE PEDRO VARELA"/>
    <x v="0"/>
  </r>
  <r>
    <n v="2505942"/>
    <s v="19/07/2012 18:30"/>
    <x v="3"/>
    <x v="6"/>
    <d v="1899-12-30T18:30:00"/>
    <x v="5"/>
    <x v="0"/>
    <s v="DS - COMISARIA 19"/>
    <x v="0"/>
    <x v="0"/>
    <x v="71"/>
    <x v="1"/>
    <x v="0"/>
    <x v="0"/>
    <x v="3"/>
    <s v="AVENIDA DOCTOR CARLOS MARIA RAMIREZ Nro. 802 esq. PEDRO GIRALT"/>
    <x v="0"/>
  </r>
  <r>
    <n v="2508889"/>
    <s v="22/07/2012 21:55"/>
    <x v="0"/>
    <x v="6"/>
    <d v="1899-12-30T21:55:00"/>
    <x v="1"/>
    <x v="18"/>
    <s v="TBO - OCIT"/>
    <x v="1"/>
    <x v="1"/>
    <x v="4"/>
    <x v="1"/>
    <x v="1"/>
    <x v="2"/>
    <x v="7"/>
    <s v="RUTA 5 km. 367500 padrón R-10093"/>
    <x v="0"/>
  </r>
  <r>
    <n v="2509797"/>
    <s v="23/07/2012 19:00"/>
    <x v="1"/>
    <x v="6"/>
    <d v="1899-12-30T19:00:00"/>
    <x v="19"/>
    <x v="2"/>
    <s v="RCH - MCO"/>
    <x v="0"/>
    <x v="0"/>
    <x v="49"/>
    <x v="1"/>
    <x v="0"/>
    <x v="0"/>
    <x v="3"/>
    <s v="MANUEL ORIBE Y JUANA MOYA"/>
    <x v="0"/>
  </r>
  <r>
    <n v="2510447"/>
    <s v="24/07/2012 07:50"/>
    <x v="2"/>
    <x v="6"/>
    <d v="1899-12-30T07:50:00"/>
    <x v="3"/>
    <x v="11"/>
    <s v="RIV - BRIG. TRANSITO"/>
    <x v="0"/>
    <x v="0"/>
    <x v="75"/>
    <x v="1"/>
    <x v="1"/>
    <x v="0"/>
    <x v="0"/>
    <s v="JUAN MANUEL BLANES senda ESTE, esq. SOCORRO TURNES"/>
    <x v="0"/>
  </r>
  <r>
    <n v="2510395"/>
    <s v="24/07/2012 08:10"/>
    <x v="2"/>
    <x v="6"/>
    <d v="1899-12-30T08:10:00"/>
    <x v="4"/>
    <x v="1"/>
    <s v="CAN - OCIT "/>
    <x v="0"/>
    <x v="1"/>
    <x v="8"/>
    <x v="0"/>
    <x v="1"/>
    <x v="2"/>
    <x v="7"/>
    <s v="CANELONES esq. CAYETANO GONZALEZ"/>
    <x v="0"/>
  </r>
  <r>
    <n v="2510395"/>
    <s v="24/07/2012 08:10"/>
    <x v="2"/>
    <x v="6"/>
    <d v="1899-12-30T08:10:00"/>
    <x v="4"/>
    <x v="1"/>
    <s v="CAN - OCIT "/>
    <x v="0"/>
    <x v="1"/>
    <x v="61"/>
    <x v="0"/>
    <x v="1"/>
    <x v="2"/>
    <x v="7"/>
    <s v="CANELONES esq. CAYETANO GONZALEZ"/>
    <x v="0"/>
  </r>
  <r>
    <n v="2511107"/>
    <s v="24/07/2012 22:30"/>
    <x v="2"/>
    <x v="6"/>
    <d v="1899-12-30T22:30:00"/>
    <x v="13"/>
    <x v="18"/>
    <s v="TBO - OCIT"/>
    <x v="1"/>
    <x v="4"/>
    <x v="3"/>
    <x v="0"/>
    <x v="1"/>
    <x v="1"/>
    <x v="1"/>
    <s v="RUTA 5 km. 304,2 padrón R-2385"/>
    <x v="0"/>
  </r>
  <r>
    <n v="2512316"/>
    <s v="26/07/2012 02:05"/>
    <x v="3"/>
    <x v="6"/>
    <d v="1899-12-30T02:05:00"/>
    <x v="8"/>
    <x v="0"/>
    <s v="DS - COMISARIA 23"/>
    <x v="0"/>
    <x v="3"/>
    <x v="32"/>
    <x v="0"/>
    <x v="1"/>
    <x v="3"/>
    <x v="7"/>
    <s v="CAMINO TOMKINSON esq. AVENIDA LUIS BATLLE BERRES"/>
    <x v="0"/>
  </r>
  <r>
    <n v="2513983"/>
    <s v="27/07/2012 14:30"/>
    <x v="4"/>
    <x v="6"/>
    <d v="1899-12-30T14:30:00"/>
    <x v="7"/>
    <x v="18"/>
    <s v="TBO - COMISARIA 2"/>
    <x v="0"/>
    <x v="0"/>
    <x v="78"/>
    <x v="1"/>
    <x v="0"/>
    <x v="0"/>
    <x v="1"/>
    <s v="ITUZAINGO padrón R- esq. SIN NOMBRE"/>
    <x v="0"/>
  </r>
  <r>
    <n v="2517401"/>
    <s v="30/07/2012 08:15"/>
    <x v="1"/>
    <x v="6"/>
    <d v="1899-12-30T08:15:00"/>
    <x v="4"/>
    <x v="2"/>
    <s v="RCH - MCO"/>
    <x v="1"/>
    <x v="4"/>
    <x v="42"/>
    <x v="1"/>
    <x v="1"/>
    <x v="2"/>
    <x v="7"/>
    <s v="RUTA15 KM 133"/>
    <x v="0"/>
  </r>
  <r>
    <n v="2516737"/>
    <s v="30/07/2012 09:55"/>
    <x v="1"/>
    <x v="6"/>
    <d v="1899-12-30T09:55:00"/>
    <x v="22"/>
    <x v="0"/>
    <s v="DS - COMISARIA   5"/>
    <x v="0"/>
    <x v="0"/>
    <x v="50"/>
    <x v="0"/>
    <x v="0"/>
    <x v="0"/>
    <x v="1"/>
    <s v="JOSE ENRIQUE RODO Nro. 2019 esq. ARENAL GRANDE"/>
    <x v="0"/>
  </r>
  <r>
    <n v="2520845"/>
    <s v="30/07/2012 18:20"/>
    <x v="1"/>
    <x v="6"/>
    <d v="1899-12-30T18:20:00"/>
    <x v="5"/>
    <x v="14"/>
    <s v="SOR - COMISARIA 5"/>
    <x v="0"/>
    <x v="3"/>
    <x v="44"/>
    <x v="0"/>
    <x v="0"/>
    <x v="1"/>
    <x v="5"/>
    <s v="ZAPICAN esq. CAMINO AL PASO DE LA ARENA"/>
    <x v="0"/>
  </r>
  <r>
    <n v="2517605"/>
    <s v="30/07/2012 20:05"/>
    <x v="1"/>
    <x v="6"/>
    <d v="1899-12-30T20:05:00"/>
    <x v="21"/>
    <x v="14"/>
    <s v="SOR - OCIT"/>
    <x v="0"/>
    <x v="3"/>
    <x v="20"/>
    <x v="1"/>
    <x v="1"/>
    <x v="1"/>
    <x v="5"/>
    <s v="PEDRO HORS esq. RUTA 2"/>
    <x v="0"/>
  </r>
  <r>
    <n v="2518513"/>
    <s v="31/07/2012 17:05"/>
    <x v="2"/>
    <x v="6"/>
    <d v="1899-12-30T17:05:00"/>
    <x v="2"/>
    <x v="0"/>
    <s v="DS - COMISARIA 23"/>
    <x v="0"/>
    <x v="2"/>
    <x v="29"/>
    <x v="0"/>
    <x v="1"/>
    <x v="3"/>
    <x v="7"/>
    <s v="AVENIDA LUIS BATLLE BERRES Nro. 7600 padrón V-53340 esq. ZANJA REYUNA"/>
    <x v="0"/>
  </r>
  <r>
    <n v="2519713"/>
    <s v="01/08/2012 16:30"/>
    <x v="5"/>
    <x v="7"/>
    <d v="1899-12-30T16:30:00"/>
    <x v="9"/>
    <x v="0"/>
    <s v="DS - COMISARIA 13"/>
    <x v="0"/>
    <x v="0"/>
    <x v="60"/>
    <x v="1"/>
    <x v="1"/>
    <x v="0"/>
    <x v="0"/>
    <s v="AVENIDA GENERAL FLORES esq. ROBINSON"/>
    <x v="0"/>
  </r>
  <r>
    <n v="2521469"/>
    <s v="02/08/2012 18:20"/>
    <x v="3"/>
    <x v="7"/>
    <d v="1899-12-30T18:20:00"/>
    <x v="5"/>
    <x v="0"/>
    <s v="DS - COMISARIA   9"/>
    <x v="0"/>
    <x v="0"/>
    <x v="58"/>
    <x v="0"/>
    <x v="20"/>
    <x v="0"/>
    <x v="1"/>
    <s v="AVENIDA GENERAL GARIBALDI Nro. 2652 esq. JUAN RAMON GOMEZ"/>
    <x v="0"/>
  </r>
  <r>
    <n v="2523754"/>
    <s v="04/08/2012 10:00"/>
    <x v="6"/>
    <x v="7"/>
    <d v="1899-12-30T10:00:00"/>
    <x v="6"/>
    <x v="15"/>
    <s v="ART - OCIT"/>
    <x v="1"/>
    <x v="1"/>
    <x v="4"/>
    <x v="1"/>
    <x v="1"/>
    <x v="2"/>
    <x v="7"/>
    <s v="RUTA 4 KM 137"/>
    <x v="0"/>
  </r>
  <r>
    <n v="2522279"/>
    <s v="04/08/2012 12:30"/>
    <x v="6"/>
    <x v="7"/>
    <d v="1899-12-30T12:30:00"/>
    <x v="12"/>
    <x v="1"/>
    <s v="CAN - OCIT "/>
    <x v="1"/>
    <x v="3"/>
    <x v="69"/>
    <x v="0"/>
    <x v="1"/>
    <x v="1"/>
    <x v="1"/>
    <s v="RUTA ONCE KM 118"/>
    <x v="0"/>
  </r>
  <r>
    <n v="2523630"/>
    <s v="05/08/2012 22:40"/>
    <x v="0"/>
    <x v="7"/>
    <d v="1899-12-30T22:40:00"/>
    <x v="13"/>
    <x v="1"/>
    <s v="CAN - OCIT "/>
    <x v="1"/>
    <x v="0"/>
    <x v="14"/>
    <x v="0"/>
    <x v="1"/>
    <x v="0"/>
    <x v="5"/>
    <s v="RUTA OCHO KM 64,500"/>
    <x v="0"/>
  </r>
  <r>
    <n v="2525698"/>
    <s v="07/08/2012 17:25"/>
    <x v="2"/>
    <x v="7"/>
    <d v="1899-12-30T17:25:00"/>
    <x v="2"/>
    <x v="0"/>
    <s v="DS - COMISARIA 19"/>
    <x v="0"/>
    <x v="3"/>
    <x v="33"/>
    <x v="0"/>
    <x v="1"/>
    <x v="1"/>
    <x v="1"/>
    <s v="TIMOTE Nro. 5652 esq. ANAGUALPO"/>
    <x v="0"/>
  </r>
  <r>
    <n v="2525895"/>
    <s v="07/08/2012 18:00"/>
    <x v="2"/>
    <x v="7"/>
    <d v="1899-12-30T18:00:00"/>
    <x v="5"/>
    <x v="1"/>
    <s v="CAN - COMISARIA 7"/>
    <x v="1"/>
    <x v="3"/>
    <x v="42"/>
    <x v="1"/>
    <x v="0"/>
    <x v="1"/>
    <x v="5"/>
    <s v="RUTA 8 KM 31,500"/>
    <x v="0"/>
  </r>
  <r>
    <n v="2525655"/>
    <s v="07/08/2012 18:40"/>
    <x v="2"/>
    <x v="7"/>
    <d v="1899-12-30T18:40:00"/>
    <x v="5"/>
    <x v="1"/>
    <s v="CAN - COMISARIA 1"/>
    <x v="1"/>
    <x v="3"/>
    <x v="40"/>
    <x v="0"/>
    <x v="1"/>
    <x v="1"/>
    <x v="1"/>
    <s v="RUTA 11 km. 96 padrón A-8521"/>
    <x v="0"/>
  </r>
  <r>
    <n v="2527125"/>
    <s v="08/08/2012 05:50"/>
    <x v="5"/>
    <x v="7"/>
    <d v="1899-12-30T05:50:00"/>
    <x v="18"/>
    <x v="1"/>
    <s v="CAN - COMISARIA 16"/>
    <x v="1"/>
    <x v="1"/>
    <x v="38"/>
    <x v="0"/>
    <x v="1"/>
    <x v="2"/>
    <x v="7"/>
    <s v="RUTA SETENTA Y CUATRO KM 30"/>
    <x v="0"/>
  </r>
  <r>
    <n v="2527370"/>
    <s v="09/08/2012 03:45"/>
    <x v="3"/>
    <x v="7"/>
    <d v="1899-12-30T03:45:00"/>
    <x v="11"/>
    <x v="13"/>
    <s v="COL - COMISARIA 6"/>
    <x v="1"/>
    <x v="4"/>
    <x v="61"/>
    <x v="0"/>
    <x v="1"/>
    <x v="4"/>
    <x v="7"/>
    <s v="RUTA1 Y CON. LOS COLONOS"/>
    <x v="0"/>
  </r>
  <r>
    <n v="2532356"/>
    <s v="13/08/2012 14:50"/>
    <x v="1"/>
    <x v="7"/>
    <d v="1899-12-30T14:50:00"/>
    <x v="7"/>
    <x v="9"/>
    <s v="SJS - COMISARIA 8"/>
    <x v="1"/>
    <x v="2"/>
    <x v="71"/>
    <x v="0"/>
    <x v="0"/>
    <x v="1"/>
    <x v="0"/>
    <s v="RUTA 11 KM 54,800"/>
    <x v="0"/>
  </r>
  <r>
    <n v="2532313"/>
    <s v="13/08/2012 19:10"/>
    <x v="1"/>
    <x v="7"/>
    <d v="1899-12-30T19:10:00"/>
    <x v="19"/>
    <x v="0"/>
    <s v="DS - COMISARIA 17"/>
    <x v="0"/>
    <x v="0"/>
    <x v="72"/>
    <x v="0"/>
    <x v="1"/>
    <x v="0"/>
    <x v="7"/>
    <s v="CAMINO PETTIROSI Nro. 4401 esq. AVENIDA DON PEDRO DE MENDOZA"/>
    <x v="0"/>
  </r>
  <r>
    <n v="2538366"/>
    <s v="18/08/2012 19:55"/>
    <x v="6"/>
    <x v="7"/>
    <d v="1899-12-30T19:55:00"/>
    <x v="19"/>
    <x v="4"/>
    <s v="CLAOCIT"/>
    <x v="1"/>
    <x v="3"/>
    <x v="32"/>
    <x v="0"/>
    <x v="1"/>
    <x v="1"/>
    <x v="0"/>
    <s v="RUTA 8 KM 415"/>
    <x v="0"/>
  </r>
  <r>
    <n v="2538893"/>
    <s v="19/08/2012 02:25"/>
    <x v="0"/>
    <x v="7"/>
    <d v="1899-12-30T02:25:00"/>
    <x v="8"/>
    <x v="5"/>
    <s v="PAY - COMISARIA 1"/>
    <x v="0"/>
    <x v="3"/>
    <x v="26"/>
    <x v="0"/>
    <x v="1"/>
    <x v="1"/>
    <x v="3"/>
    <s v="AVENIDA SALTO esq. MONTEVIDEO"/>
    <x v="0"/>
  </r>
  <r>
    <n v="2539328"/>
    <s v="19/08/2012 05:00"/>
    <x v="0"/>
    <x v="7"/>
    <d v="1899-12-30T05:00:00"/>
    <x v="18"/>
    <x v="17"/>
    <s v="DUR - COMISARIA 4"/>
    <x v="1"/>
    <x v="3"/>
    <x v="36"/>
    <x v="0"/>
    <x v="1"/>
    <x v="3"/>
    <x v="7"/>
    <s v="RUTA 14 km. 232 padrón Q-3800"/>
    <x v="0"/>
  </r>
  <r>
    <n v="2539328"/>
    <s v="19/08/2012 05:00"/>
    <x v="0"/>
    <x v="7"/>
    <d v="1899-12-30T05:00:00"/>
    <x v="18"/>
    <x v="17"/>
    <s v="DUR - COMISARIA 4"/>
    <x v="1"/>
    <x v="3"/>
    <x v="55"/>
    <x v="0"/>
    <x v="1"/>
    <x v="3"/>
    <x v="7"/>
    <s v="RUTA 14 km. 232 padrón Q-3800"/>
    <x v="0"/>
  </r>
  <r>
    <n v="2539971"/>
    <s v="20/08/2012 03:00"/>
    <x v="1"/>
    <x v="7"/>
    <d v="1899-12-30T03:00:00"/>
    <x v="11"/>
    <x v="18"/>
    <s v="TBO - COMISARIA 14"/>
    <x v="1"/>
    <x v="4"/>
    <x v="13"/>
    <x v="0"/>
    <x v="1"/>
    <x v="2"/>
    <x v="7"/>
    <s v="RUTA 26 km. 247,9 padrón R-10302"/>
    <x v="0"/>
  </r>
  <r>
    <n v="2540987"/>
    <s v="21/08/2012 11:20"/>
    <x v="2"/>
    <x v="7"/>
    <d v="1899-12-30T11:20:00"/>
    <x v="23"/>
    <x v="0"/>
    <s v="DS - COMISARIA 16"/>
    <x v="0"/>
    <x v="3"/>
    <x v="21"/>
    <x v="0"/>
    <x v="1"/>
    <x v="1"/>
    <x v="5"/>
    <s v="TEOFILO COLLAZO esq. ILDEFONSO GARCIA"/>
    <x v="0"/>
  </r>
  <r>
    <n v="2541916"/>
    <s v="21/08/2012 13:50"/>
    <x v="2"/>
    <x v="7"/>
    <d v="1899-12-30T13:50:00"/>
    <x v="14"/>
    <x v="11"/>
    <s v="RIV - BRIG. TRANSITO"/>
    <x v="0"/>
    <x v="3"/>
    <x v="20"/>
    <x v="0"/>
    <x v="4"/>
    <x v="1"/>
    <x v="3"/>
    <s v="AV. GUIDO MACHADO Y SERAFIN GARCIA"/>
    <x v="0"/>
  </r>
  <r>
    <n v="2542484"/>
    <s v="22/08/2012 09:30"/>
    <x v="5"/>
    <x v="7"/>
    <d v="1899-12-30T09:30:00"/>
    <x v="22"/>
    <x v="0"/>
    <s v="DS - COMISARIA   4"/>
    <x v="0"/>
    <x v="0"/>
    <x v="42"/>
    <x v="1"/>
    <x v="0"/>
    <x v="0"/>
    <x v="3"/>
    <s v="HOCQUART Nro. 2169 esq. CABILDO"/>
    <x v="0"/>
  </r>
  <r>
    <n v="2542358"/>
    <s v="22/08/2012 10:30"/>
    <x v="5"/>
    <x v="7"/>
    <d v="1899-12-30T10:30:00"/>
    <x v="6"/>
    <x v="5"/>
    <s v="PAY - COMISARIA 3"/>
    <x v="0"/>
    <x v="3"/>
    <x v="69"/>
    <x v="0"/>
    <x v="1"/>
    <x v="1"/>
    <x v="0"/>
    <s v="REPUBLICA ARGENTINA esq. PRESBITERO SOLANO GARCIA"/>
    <x v="0"/>
  </r>
  <r>
    <n v="2542523"/>
    <s v="22/08/2012 17:09"/>
    <x v="5"/>
    <x v="7"/>
    <d v="1899-12-30T17:09:00"/>
    <x v="2"/>
    <x v="0"/>
    <s v="DS - COMISARIA 19"/>
    <x v="0"/>
    <x v="0"/>
    <x v="28"/>
    <x v="0"/>
    <x v="1"/>
    <x v="0"/>
    <x v="2"/>
    <s v="AVENIDA LUIS BATLLE BERRES Nro. 5051 esq. CAÑAS"/>
    <x v="0"/>
  </r>
  <r>
    <n v="2544013"/>
    <s v="23/08/2012 23:55"/>
    <x v="3"/>
    <x v="7"/>
    <d v="1899-12-30T23:55:00"/>
    <x v="20"/>
    <x v="4"/>
    <s v="CLAOCIT"/>
    <x v="1"/>
    <x v="3"/>
    <x v="42"/>
    <x v="0"/>
    <x v="0"/>
    <x v="1"/>
    <x v="3"/>
    <s v="RUTA 8 km. 456 "/>
    <x v="0"/>
  </r>
  <r>
    <n v="2544798"/>
    <s v="24/08/2012 00:00"/>
    <x v="4"/>
    <x v="7"/>
    <d v="1899-12-30T00:00:00"/>
    <x v="0"/>
    <x v="1"/>
    <s v="CAN - OCIT "/>
    <x v="0"/>
    <x v="0"/>
    <x v="55"/>
    <x v="0"/>
    <x v="1"/>
    <x v="0"/>
    <x v="1"/>
    <s v="AVENIDA RACINE esq. AMANECER"/>
    <x v="0"/>
  </r>
  <r>
    <n v="2550545"/>
    <s v="24/08/2012 05:20"/>
    <x v="4"/>
    <x v="7"/>
    <d v="1899-12-30T05:20:00"/>
    <x v="18"/>
    <x v="13"/>
    <s v="COL - COMISARIA 3"/>
    <x v="0"/>
    <x v="3"/>
    <x v="38"/>
    <x v="1"/>
    <x v="0"/>
    <x v="1"/>
    <x v="2"/>
    <s v="CARRETERA RADIAL A CONCHILLAS padrón L-3918 esq. No encontrada"/>
    <x v="0"/>
  </r>
  <r>
    <n v="2550050"/>
    <s v="29/08/2012 09:37"/>
    <x v="5"/>
    <x v="7"/>
    <d v="1899-12-30T09:37:00"/>
    <x v="22"/>
    <x v="0"/>
    <s v="DS - COMISARIA 21"/>
    <x v="0"/>
    <x v="2"/>
    <x v="1"/>
    <x v="0"/>
    <x v="1"/>
    <x v="1"/>
    <x v="1"/>
    <s v="CAMINO CASAVALLE esq. WALTER SCOTT"/>
    <x v="0"/>
  </r>
  <r>
    <n v="2551947"/>
    <s v="30/08/2012 21:50"/>
    <x v="3"/>
    <x v="7"/>
    <d v="1899-12-30T21:50:00"/>
    <x v="1"/>
    <x v="1"/>
    <s v="CAN - COMISARIA 13"/>
    <x v="1"/>
    <x v="3"/>
    <x v="9"/>
    <x v="1"/>
    <x v="1"/>
    <x v="2"/>
    <x v="7"/>
    <s v="RUTA 11 KM 118"/>
    <x v="0"/>
  </r>
  <r>
    <n v="2553098"/>
    <s v="31/08/2012 17:00"/>
    <x v="4"/>
    <x v="7"/>
    <d v="1899-12-30T17:00:00"/>
    <x v="2"/>
    <x v="1"/>
    <s v="CAN - COMISARIA 21"/>
    <x v="0"/>
    <x v="3"/>
    <x v="36"/>
    <x v="0"/>
    <x v="0"/>
    <x v="1"/>
    <x v="3"/>
    <s v="BLANDENGUES esq. SAUCE"/>
    <x v="0"/>
  </r>
  <r>
    <n v="2557078"/>
    <s v="01/09/2012 23:00"/>
    <x v="6"/>
    <x v="8"/>
    <d v="1899-12-30T23:00:00"/>
    <x v="20"/>
    <x v="6"/>
    <s v="FLE - COMISARIA 4"/>
    <x v="1"/>
    <x v="1"/>
    <x v="67"/>
    <x v="0"/>
    <x v="1"/>
    <x v="5"/>
    <x v="7"/>
    <s v="RUTA 57 KM 33"/>
    <x v="0"/>
  </r>
  <r>
    <n v="2559568"/>
    <s v="01/09/2012 23:15"/>
    <x v="6"/>
    <x v="8"/>
    <d v="1899-12-30T23:15:00"/>
    <x v="20"/>
    <x v="13"/>
    <s v="COL - OCIT"/>
    <x v="0"/>
    <x v="3"/>
    <x v="4"/>
    <x v="0"/>
    <x v="1"/>
    <x v="2"/>
    <x v="7"/>
    <s v="CAMINO COSMOPOLITA padrón L-18298 esq. PEDRO BOUNOUS"/>
    <x v="0"/>
  </r>
  <r>
    <n v="2555258"/>
    <s v="03/09/2012 00:30"/>
    <x v="1"/>
    <x v="8"/>
    <d v="1899-12-30T00:30:00"/>
    <x v="0"/>
    <x v="1"/>
    <s v="CAN - COMISARIA 21"/>
    <x v="1"/>
    <x v="3"/>
    <x v="39"/>
    <x v="0"/>
    <x v="1"/>
    <x v="2"/>
    <x v="7"/>
    <s v="RUTA 69 KM 30"/>
    <x v="0"/>
  </r>
  <r>
    <n v="2559232"/>
    <s v="05/09/2012 02:20"/>
    <x v="5"/>
    <x v="8"/>
    <d v="1899-12-30T02:20:00"/>
    <x v="8"/>
    <x v="1"/>
    <s v="CAN - COMISARIA 7"/>
    <x v="1"/>
    <x v="0"/>
    <x v="11"/>
    <x v="0"/>
    <x v="1"/>
    <x v="0"/>
    <x v="5"/>
    <s v="RUTA 8 km. 37 padrón A-52253"/>
    <x v="0"/>
  </r>
  <r>
    <n v="2559473"/>
    <s v="06/09/2012 07:20"/>
    <x v="3"/>
    <x v="8"/>
    <d v="1899-12-30T07:20:00"/>
    <x v="3"/>
    <x v="1"/>
    <s v="CAN - OCIT "/>
    <x v="1"/>
    <x v="3"/>
    <x v="38"/>
    <x v="0"/>
    <x v="1"/>
    <x v="1"/>
    <x v="9"/>
    <s v="RUTA 80 km. 87 padrón A-14286"/>
    <x v="0"/>
  </r>
  <r>
    <n v="2562392"/>
    <d v="2012-09-08T18:00:00"/>
    <x v="6"/>
    <x v="8"/>
    <d v="1899-12-30T18:00:00"/>
    <x v="5"/>
    <x v="5"/>
    <s v="PAY - COMISARIA 4"/>
    <x v="1"/>
    <x v="3"/>
    <x v="6"/>
    <x v="0"/>
    <x v="1"/>
    <x v="1"/>
    <x v="1"/>
    <s v="RUTA 3 KM 366"/>
    <x v="0"/>
  </r>
  <r>
    <n v="2562403"/>
    <s v="08/09/2012 18:20"/>
    <x v="6"/>
    <x v="8"/>
    <d v="1899-12-30T18:20:00"/>
    <x v="5"/>
    <x v="13"/>
    <s v="COL - COMISARIA 3"/>
    <x v="0"/>
    <x v="3"/>
    <x v="19"/>
    <x v="0"/>
    <x v="0"/>
    <x v="1"/>
    <x v="1"/>
    <s v="GRITO DE ASENCIO esq. J. ZORRILLA DE SAN MARTIN"/>
    <x v="0"/>
  </r>
  <r>
    <n v="2562591"/>
    <s v="08/09/2012 21:30"/>
    <x v="6"/>
    <x v="8"/>
    <d v="1899-12-30T21:30:00"/>
    <x v="1"/>
    <x v="1"/>
    <s v="CAN - COMISARIA 18"/>
    <x v="1"/>
    <x v="0"/>
    <x v="38"/>
    <x v="0"/>
    <x v="0"/>
    <x v="0"/>
    <x v="0"/>
    <s v="RUTA CIENTOUNO esq. AVENIDA CALCAGNO"/>
    <x v="0"/>
  </r>
  <r>
    <n v="2563229"/>
    <s v="09/09/2012 13:30"/>
    <x v="0"/>
    <x v="8"/>
    <d v="1899-12-30T13:30:00"/>
    <x v="14"/>
    <x v="1"/>
    <s v="CAN - COMISARIA 6"/>
    <x v="1"/>
    <x v="6"/>
    <x v="73"/>
    <x v="1"/>
    <x v="1"/>
    <x v="2"/>
    <x v="7"/>
    <s v="RUTA 7 km. 38 padrón A-1905"/>
    <x v="0"/>
  </r>
  <r>
    <n v="2563229"/>
    <s v="09/09/2012 13:30"/>
    <x v="0"/>
    <x v="8"/>
    <d v="1899-12-30T13:30:00"/>
    <x v="14"/>
    <x v="1"/>
    <s v="CAN - COMISARIA 6"/>
    <x v="1"/>
    <x v="6"/>
    <x v="60"/>
    <x v="1"/>
    <x v="0"/>
    <x v="2"/>
    <x v="7"/>
    <s v="RUTA 7 km. 38 padrón A-1905"/>
    <x v="0"/>
  </r>
  <r>
    <n v="2565080"/>
    <d v="2012-09-11T12:20:00"/>
    <x v="2"/>
    <x v="8"/>
    <d v="1899-12-30T12:20:00"/>
    <x v="12"/>
    <x v="0"/>
    <s v="DS - COMISARIA 19"/>
    <x v="0"/>
    <x v="3"/>
    <x v="19"/>
    <x v="1"/>
    <x v="0"/>
    <x v="1"/>
    <x v="5"/>
    <s v="CARLOS TELLIER Y GROENLANDIA"/>
    <x v="0"/>
  </r>
  <r>
    <n v="2567286"/>
    <s v="13/09/2012 07:40"/>
    <x v="3"/>
    <x v="8"/>
    <d v="1899-12-30T07:40:00"/>
    <x v="3"/>
    <x v="18"/>
    <s v="TBO - COMISARIA 2"/>
    <x v="0"/>
    <x v="2"/>
    <x v="37"/>
    <x v="0"/>
    <x v="0"/>
    <x v="1"/>
    <x v="9"/>
    <s v="C. CATALOGNE padrón R- esq. T. PEÑA"/>
    <x v="0"/>
  </r>
  <r>
    <n v="2568401"/>
    <s v="13/09/2012 13:45"/>
    <x v="3"/>
    <x v="8"/>
    <d v="1899-12-30T13:45:00"/>
    <x v="14"/>
    <x v="10"/>
    <s v="LAV - COMISARIA 4"/>
    <x v="1"/>
    <x v="4"/>
    <x v="27"/>
    <x v="0"/>
    <x v="21"/>
    <x v="2"/>
    <x v="7"/>
    <s v="RUTAS 12 Y 60 "/>
    <x v="0"/>
  </r>
  <r>
    <n v="2568854"/>
    <s v="14/09/2012 17:15"/>
    <x v="4"/>
    <x v="8"/>
    <d v="1899-12-30T17:15:00"/>
    <x v="2"/>
    <x v="0"/>
    <s v="DS - COMISARIA 17"/>
    <x v="0"/>
    <x v="0"/>
    <x v="79"/>
    <x v="1"/>
    <x v="1"/>
    <x v="0"/>
    <x v="2"/>
    <s v="AVENIDA JOSE BELLONI esq. CAMINO CAPITAN CORALIO LACOSTA"/>
    <x v="0"/>
  </r>
  <r>
    <n v="2568854"/>
    <s v="14/09/2012 17:15"/>
    <x v="4"/>
    <x v="8"/>
    <d v="1899-12-30T17:15:00"/>
    <x v="2"/>
    <x v="0"/>
    <s v="DS - COMISARIA 17"/>
    <x v="0"/>
    <x v="0"/>
    <x v="80"/>
    <x v="1"/>
    <x v="1"/>
    <x v="0"/>
    <x v="2"/>
    <s v="AVENIDA JOSE BELLONI esq. CAMINO CAPITAN CORALIO LACOSTA"/>
    <x v="0"/>
  </r>
  <r>
    <n v="2573540"/>
    <s v="18/09/2012 19:08"/>
    <x v="2"/>
    <x v="8"/>
    <d v="1899-12-30T19:08:00"/>
    <x v="19"/>
    <x v="3"/>
    <s v="MAL - COMISARIA 1"/>
    <x v="0"/>
    <x v="0"/>
    <x v="22"/>
    <x v="1"/>
    <x v="0"/>
    <x v="0"/>
    <x v="0"/>
    <s v="DOCTOR EDYE esq. AVENIDA JOAQUIN DE VIANA (EX ARTIGAS)"/>
    <x v="0"/>
  </r>
  <r>
    <n v="2575218"/>
    <s v="20/09/2012 12:15"/>
    <x v="3"/>
    <x v="8"/>
    <d v="1899-12-30T12:15:00"/>
    <x v="12"/>
    <x v="1"/>
    <s v="CAN - COMISARIA 4"/>
    <x v="1"/>
    <x v="4"/>
    <x v="16"/>
    <x v="0"/>
    <x v="1"/>
    <x v="1"/>
    <x v="5"/>
    <s v="RUTA 5 KM 26"/>
    <x v="0"/>
  </r>
  <r>
    <n v="2577324"/>
    <s v="20/09/2012 18:00"/>
    <x v="3"/>
    <x v="8"/>
    <d v="1899-12-30T18:00:00"/>
    <x v="5"/>
    <x v="0"/>
    <s v="DS - COMISARIA 16"/>
    <x v="0"/>
    <x v="3"/>
    <x v="44"/>
    <x v="0"/>
    <x v="7"/>
    <x v="1"/>
    <x v="3"/>
    <s v="BESARES esq. DOCTOR JOSE PEDRO RAMIREZ"/>
    <x v="0"/>
  </r>
  <r>
    <n v="2577399"/>
    <d v="2012-09-20T19:20:00"/>
    <x v="3"/>
    <x v="8"/>
    <d v="1899-12-30T19:20:00"/>
    <x v="19"/>
    <x v="15"/>
    <s v="ART - COMISARIA 7"/>
    <x v="1"/>
    <x v="3"/>
    <x v="24"/>
    <x v="0"/>
    <x v="1"/>
    <x v="1"/>
    <x v="5"/>
    <s v="RUTA 3 KM 623"/>
    <x v="0"/>
  </r>
  <r>
    <n v="2577422"/>
    <s v="22/09/2012 18:00"/>
    <x v="6"/>
    <x v="8"/>
    <d v="1899-12-30T18:00:00"/>
    <x v="5"/>
    <x v="7"/>
    <s v="FLA - COMISARIA 6"/>
    <x v="1"/>
    <x v="3"/>
    <x v="39"/>
    <x v="0"/>
    <x v="0"/>
    <x v="3"/>
    <x v="7"/>
    <s v="RUTA 7 km. 123"/>
    <x v="0"/>
  </r>
  <r>
    <n v="2580099"/>
    <s v="23/09/2012 02:45"/>
    <x v="0"/>
    <x v="8"/>
    <d v="1899-12-30T02:45:00"/>
    <x v="8"/>
    <x v="13"/>
    <s v="COL - COMISARIA 5"/>
    <x v="0"/>
    <x v="1"/>
    <x v="40"/>
    <x v="0"/>
    <x v="1"/>
    <x v="2"/>
    <x v="7"/>
    <s v="J. Curbelo E/karlem y Lazague Nro. 00 esq. No encontrada"/>
    <x v="0"/>
  </r>
  <r>
    <n v="2578548"/>
    <s v="23/09/2012 19:40"/>
    <x v="0"/>
    <x v="8"/>
    <d v="1899-12-30T19:40:00"/>
    <x v="19"/>
    <x v="15"/>
    <s v="ART - COMISARIA 7"/>
    <x v="1"/>
    <x v="3"/>
    <x v="32"/>
    <x v="1"/>
    <x v="0"/>
    <x v="5"/>
    <x v="7"/>
    <s v="RUTA 3 KM 628"/>
    <x v="0"/>
  </r>
  <r>
    <n v="2579255"/>
    <s v="24/09/2012 17:50"/>
    <x v="1"/>
    <x v="8"/>
    <d v="1899-12-30T17:50:00"/>
    <x v="2"/>
    <x v="1"/>
    <s v="CAN - COMISARIA 26"/>
    <x v="0"/>
    <x v="3"/>
    <x v="55"/>
    <x v="0"/>
    <x v="0"/>
    <x v="1"/>
    <x v="0"/>
    <s v="TENIENTE RINALDI esq. ELIAS REGULES --PASO CARRASCO--"/>
    <x v="0"/>
  </r>
  <r>
    <n v="2580447"/>
    <s v="25/09/2012 18:25"/>
    <x v="2"/>
    <x v="8"/>
    <d v="1899-12-30T18:25:00"/>
    <x v="5"/>
    <x v="0"/>
    <s v="DS - COMISARIA 18"/>
    <x v="0"/>
    <x v="2"/>
    <x v="81"/>
    <x v="0"/>
    <x v="1"/>
    <x v="1"/>
    <x v="5"/>
    <s v="METEORITO padrón V-416760 esq. CAMINO LA CRUZ DEL SUR"/>
    <x v="0"/>
  </r>
  <r>
    <n v="2582795"/>
    <s v="27/09/2012 11:30"/>
    <x v="3"/>
    <x v="8"/>
    <d v="1899-12-30T11:30:00"/>
    <x v="23"/>
    <x v="0"/>
    <s v="DS - COMISARIA 19"/>
    <x v="1"/>
    <x v="0"/>
    <x v="75"/>
    <x v="1"/>
    <x v="1"/>
    <x v="0"/>
    <x v="5"/>
    <s v="RUTA DE ACCESO esq. CAMAMBU"/>
    <x v="0"/>
  </r>
  <r>
    <n v="2584217"/>
    <s v="28/09/2012 17:10"/>
    <x v="4"/>
    <x v="8"/>
    <d v="1899-12-30T17:10:00"/>
    <x v="2"/>
    <x v="1"/>
    <s v="CAN - COMISARIA 19"/>
    <x v="1"/>
    <x v="1"/>
    <x v="30"/>
    <x v="0"/>
    <x v="1"/>
    <x v="2"/>
    <x v="7"/>
    <s v="RUTA 5 KM 32,500"/>
    <x v="0"/>
  </r>
  <r>
    <n v="2584185"/>
    <s v="28/09/2012 23:10"/>
    <x v="4"/>
    <x v="8"/>
    <d v="1899-12-30T23:10:00"/>
    <x v="20"/>
    <x v="18"/>
    <s v="TBO - COMISARIA 1"/>
    <x v="0"/>
    <x v="3"/>
    <x v="38"/>
    <x v="0"/>
    <x v="0"/>
    <x v="3"/>
    <x v="7"/>
    <s v="VEINTICINCO DE MAYO padrón R- esq. DOCTOR LUIS ALBERTO DE HERRERA"/>
    <x v="0"/>
  </r>
  <r>
    <n v="2584929"/>
    <s v="29/09/2012 01:30"/>
    <x v="6"/>
    <x v="8"/>
    <d v="1899-12-30T01:30:00"/>
    <x v="10"/>
    <x v="7"/>
    <s v="FLA - COMISARIA 2"/>
    <x v="1"/>
    <x v="4"/>
    <x v="34"/>
    <x v="0"/>
    <x v="1"/>
    <x v="2"/>
    <x v="7"/>
    <s v=" RUTA 6 km. 84 padrón O-13270"/>
    <x v="0"/>
  </r>
  <r>
    <n v="2584929"/>
    <s v="29/09/2012 01:30"/>
    <x v="6"/>
    <x v="8"/>
    <d v="1899-12-30T01:30:00"/>
    <x v="10"/>
    <x v="7"/>
    <s v="FLA - COMISARIA 2"/>
    <x v="1"/>
    <x v="4"/>
    <x v="58"/>
    <x v="0"/>
    <x v="1"/>
    <x v="2"/>
    <x v="7"/>
    <s v=" RUTA 6 km. 84 padrón O-13270"/>
    <x v="0"/>
  </r>
  <r>
    <n v="2586000"/>
    <s v="30/09/2012 19:00"/>
    <x v="0"/>
    <x v="8"/>
    <d v="1899-12-30T19:00:00"/>
    <x v="19"/>
    <x v="1"/>
    <s v="CAN - COMISARIA 26"/>
    <x v="0"/>
    <x v="2"/>
    <x v="30"/>
    <x v="0"/>
    <x v="0"/>
    <x v="1"/>
    <x v="2"/>
    <s v="CON. CARRASCO Y CORONEL GRAÑA"/>
    <x v="0"/>
  </r>
  <r>
    <n v="2587354"/>
    <s v="01/10/2012 13:20"/>
    <x v="1"/>
    <x v="9"/>
    <d v="1899-12-30T13:20:00"/>
    <x v="14"/>
    <x v="10"/>
    <s v="LAV - COMISARIA 9"/>
    <x v="1"/>
    <x v="3"/>
    <x v="58"/>
    <x v="0"/>
    <x v="0"/>
    <x v="1"/>
    <x v="1"/>
    <s v="RUTA 8 km. 237 padrón P-1094"/>
    <x v="0"/>
  </r>
  <r>
    <n v="2588159"/>
    <s v="02/10/2012 07:30"/>
    <x v="2"/>
    <x v="9"/>
    <d v="1899-12-30T07:30:00"/>
    <x v="3"/>
    <x v="3"/>
    <s v="MAL - COMISARIA 1"/>
    <x v="1"/>
    <x v="4"/>
    <x v="28"/>
    <x v="0"/>
    <x v="1"/>
    <x v="2"/>
    <x v="7"/>
    <s v="RUTA 10 km. 116"/>
    <x v="0"/>
  </r>
  <r>
    <n v="2588159"/>
    <s v="02/10/2012 07:30"/>
    <x v="2"/>
    <x v="9"/>
    <d v="1899-12-30T07:30:00"/>
    <x v="3"/>
    <x v="3"/>
    <s v="MAL - COMISARIA 1"/>
    <x v="1"/>
    <x v="4"/>
    <x v="74"/>
    <x v="0"/>
    <x v="1"/>
    <x v="2"/>
    <x v="7"/>
    <s v="RUTA 10 km. 116"/>
    <x v="0"/>
  </r>
  <r>
    <n v="2610832"/>
    <s v="06/10/2012 05:37"/>
    <x v="6"/>
    <x v="9"/>
    <d v="1899-12-30T05:37:00"/>
    <x v="18"/>
    <x v="14"/>
    <s v="SOR - COMISARIA 5"/>
    <x v="0"/>
    <x v="3"/>
    <x v="36"/>
    <x v="0"/>
    <x v="1"/>
    <x v="1"/>
    <x v="5"/>
    <s v="DIECIOCHO DE JULIO esq. TREINTA Y TRES"/>
    <x v="0"/>
  </r>
  <r>
    <n v="2592137"/>
    <s v="06/10/2012 07:00"/>
    <x v="6"/>
    <x v="9"/>
    <d v="1899-12-30T07:00:00"/>
    <x v="3"/>
    <x v="0"/>
    <s v="DS - COMISARIA   9"/>
    <x v="0"/>
    <x v="3"/>
    <x v="55"/>
    <x v="0"/>
    <x v="1"/>
    <x v="1"/>
    <x v="1"/>
    <s v="AVENIDA ITALIA esq. GENERAL LAS HERAS"/>
    <x v="0"/>
  </r>
  <r>
    <n v="2594131"/>
    <s v="08/10/2012 08:35"/>
    <x v="1"/>
    <x v="9"/>
    <d v="1899-12-30T08:35:00"/>
    <x v="4"/>
    <x v="1"/>
    <s v="CAN - COMISARIA 24"/>
    <x v="1"/>
    <x v="1"/>
    <x v="75"/>
    <x v="0"/>
    <x v="1"/>
    <x v="1"/>
    <x v="1"/>
    <s v="RUTA INTERBALNEARIA km. 48"/>
    <x v="0"/>
  </r>
  <r>
    <n v="2594439"/>
    <s v="08/10/2012 17:50"/>
    <x v="1"/>
    <x v="9"/>
    <d v="1899-12-30T17:50:00"/>
    <x v="2"/>
    <x v="0"/>
    <s v="DS - COMISARIA 11"/>
    <x v="0"/>
    <x v="3"/>
    <x v="42"/>
    <x v="0"/>
    <x v="1"/>
    <x v="1"/>
    <x v="0"/>
    <s v="RAMBLA ARMENIA esq. TOMAS BASAÑEZ"/>
    <x v="0"/>
  </r>
  <r>
    <n v="2602755"/>
    <d v="2012-10-10T08:00:00"/>
    <x v="5"/>
    <x v="9"/>
    <d v="1899-12-30T08:00:00"/>
    <x v="4"/>
    <x v="2"/>
    <s v="RCH - COMISARIA 7"/>
    <x v="0"/>
    <x v="0"/>
    <x v="52"/>
    <x v="1"/>
    <x v="0"/>
    <x v="0"/>
    <x v="0"/>
    <s v="RAMBLA DE LAS AMERICAS Y AV. GONZALEZ MORENO"/>
    <x v="0"/>
  </r>
  <r>
    <n v="2598637"/>
    <s v="12/10/2012 01:50"/>
    <x v="4"/>
    <x v="9"/>
    <d v="1899-12-30T01:50:00"/>
    <x v="10"/>
    <x v="16"/>
    <s v="TYT - COMISARIA 6"/>
    <x v="1"/>
    <x v="4"/>
    <x v="42"/>
    <x v="0"/>
    <x v="1"/>
    <x v="1"/>
    <x v="5"/>
    <s v="RUTA 7 km. 212 padrón D-2140"/>
    <x v="0"/>
  </r>
  <r>
    <n v="2598140"/>
    <d v="2012-10-12T03:30:00"/>
    <x v="4"/>
    <x v="9"/>
    <d v="1899-12-30T03:30:00"/>
    <x v="11"/>
    <x v="8"/>
    <s v="SAL - COMISARIA 2"/>
    <x v="0"/>
    <x v="1"/>
    <x v="1"/>
    <x v="0"/>
    <x v="13"/>
    <x v="2"/>
    <x v="7"/>
    <s v="BATLLE Y ORDOÑEZ Y CARLOS REYLES"/>
    <x v="0"/>
  </r>
  <r>
    <n v="2599146"/>
    <s v="13/10/2012 00:30"/>
    <x v="6"/>
    <x v="9"/>
    <d v="1899-12-30T00:30:00"/>
    <x v="0"/>
    <x v="1"/>
    <s v="CAN - COMISARIA 21"/>
    <x v="0"/>
    <x v="3"/>
    <x v="65"/>
    <x v="0"/>
    <x v="1"/>
    <x v="2"/>
    <x v="7"/>
    <s v="GENERAL ARTIGAS esq. VALENTIN GOMEZ"/>
    <x v="0"/>
  </r>
  <r>
    <n v="2601097"/>
    <s v="14/10/2012 15:00"/>
    <x v="0"/>
    <x v="9"/>
    <d v="1899-12-30T15:00:00"/>
    <x v="15"/>
    <x v="2"/>
    <s v="RCH - COMISARIA 4"/>
    <x v="0"/>
    <x v="1"/>
    <x v="2"/>
    <x v="0"/>
    <x v="0"/>
    <x v="2"/>
    <x v="7"/>
    <s v="Camino del  Paraje Cerro de los Rocha, cerca de la escuela 20"/>
    <x v="0"/>
  </r>
  <r>
    <n v="2602540"/>
    <s v="15/10/2012 10:35"/>
    <x v="1"/>
    <x v="9"/>
    <d v="1899-12-30T10:35:00"/>
    <x v="6"/>
    <x v="3"/>
    <s v="MAL - MCO"/>
    <x v="0"/>
    <x v="0"/>
    <x v="41"/>
    <x v="1"/>
    <x v="0"/>
    <x v="0"/>
    <x v="0"/>
    <s v="BATALLA DEL CERRITO esq. VENANCIO BENAVIDEZ"/>
    <x v="0"/>
  </r>
  <r>
    <n v="2601662"/>
    <d v="2012-10-15T11:40:00"/>
    <x v="1"/>
    <x v="9"/>
    <d v="1899-12-30T11:40:00"/>
    <x v="23"/>
    <x v="8"/>
    <s v="SAL - COMISARIA 2"/>
    <x v="0"/>
    <x v="3"/>
    <x v="62"/>
    <x v="0"/>
    <x v="12"/>
    <x v="3"/>
    <x v="7"/>
    <s v="AV. BARBIERI Y JUNCAL"/>
    <x v="0"/>
  </r>
  <r>
    <n v="2608701"/>
    <s v="17/10/2012 06:20"/>
    <x v="5"/>
    <x v="9"/>
    <d v="1899-12-30T06:20:00"/>
    <x v="16"/>
    <x v="13"/>
    <s v="COL - COMISARIA 2"/>
    <x v="0"/>
    <x v="3"/>
    <x v="59"/>
    <x v="0"/>
    <x v="0"/>
    <x v="1"/>
    <x v="3"/>
    <s v="SARANDI esq. LEOPOLDO FUICA"/>
    <x v="0"/>
  </r>
  <r>
    <n v="2604918"/>
    <s v="18/10/2012 06:00"/>
    <x v="3"/>
    <x v="9"/>
    <d v="1899-12-30T06:00:00"/>
    <x v="16"/>
    <x v="0"/>
    <s v="DS - COMISARIA 16"/>
    <x v="0"/>
    <x v="3"/>
    <x v="42"/>
    <x v="0"/>
    <x v="1"/>
    <x v="1"/>
    <x v="3"/>
    <s v="CAMINO MALDONADO Nro. 5150 esq. AREGUATI"/>
    <x v="0"/>
  </r>
  <r>
    <n v="2606068"/>
    <s v="19/10/2012 05:10"/>
    <x v="4"/>
    <x v="9"/>
    <d v="1899-12-30T05:10:00"/>
    <x v="18"/>
    <x v="7"/>
    <s v="FLA - COMISARIA 9"/>
    <x v="1"/>
    <x v="3"/>
    <x v="1"/>
    <x v="0"/>
    <x v="1"/>
    <x v="1"/>
    <x v="5"/>
    <s v="RUTA 5 km. 89 padrón O-"/>
    <x v="0"/>
  </r>
  <r>
    <n v="2606913"/>
    <s v="19/10/2012 21:50"/>
    <x v="4"/>
    <x v="9"/>
    <d v="1899-12-30T21:50:00"/>
    <x v="1"/>
    <x v="2"/>
    <s v="RCH - COMISARIA 8"/>
    <x v="1"/>
    <x v="3"/>
    <x v="67"/>
    <x v="0"/>
    <x v="0"/>
    <x v="1"/>
    <x v="5"/>
    <s v="RUTA 9 km. 228 padrón C-26077"/>
    <x v="0"/>
  </r>
  <r>
    <n v="2607025"/>
    <s v="20/10/2012 07:30"/>
    <x v="6"/>
    <x v="9"/>
    <d v="1899-12-30T07:30:00"/>
    <x v="3"/>
    <x v="0"/>
    <s v="DS - COMISARIA 19"/>
    <x v="0"/>
    <x v="0"/>
    <x v="31"/>
    <x v="0"/>
    <x v="15"/>
    <x v="0"/>
    <x v="3"/>
    <s v="AVENIDA DOCTOR CARLOS MARIA RAMIREZ esq. JOSE CASTRO"/>
    <x v="0"/>
  </r>
  <r>
    <n v="2608654"/>
    <s v="21/10/2012 06:00"/>
    <x v="0"/>
    <x v="9"/>
    <d v="1899-12-30T06:00:00"/>
    <x v="16"/>
    <x v="13"/>
    <s v="COL - COMISARIA 6"/>
    <x v="0"/>
    <x v="1"/>
    <x v="48"/>
    <x v="0"/>
    <x v="0"/>
    <x v="3"/>
    <x v="7"/>
    <s v="CARLOS VLAHUSSICH padrón L-1090 esq. No encontrada"/>
    <x v="0"/>
  </r>
  <r>
    <n v="2608266"/>
    <s v="21/10/2012 18:10"/>
    <x v="0"/>
    <x v="9"/>
    <d v="1899-12-30T18:10:00"/>
    <x v="5"/>
    <x v="0"/>
    <s v="DS - COMISARIA   9"/>
    <x v="0"/>
    <x v="0"/>
    <x v="22"/>
    <x v="0"/>
    <x v="12"/>
    <x v="0"/>
    <x v="1"/>
    <s v="AVENIDA RAMON BENZANO esq. AVENIDA DOCTOR FEDERICO VIDIELLA"/>
    <x v="0"/>
  </r>
  <r>
    <n v="2610831"/>
    <s v="23/10/2012 12:05"/>
    <x v="2"/>
    <x v="9"/>
    <d v="1899-12-30T12:05:00"/>
    <x v="12"/>
    <x v="16"/>
    <s v="TYT - U.G.P."/>
    <x v="1"/>
    <x v="1"/>
    <x v="35"/>
    <x v="0"/>
    <x v="1"/>
    <x v="2"/>
    <x v="7"/>
    <s v="RUTA 8 km. 318,8 padrón D-1079"/>
    <x v="0"/>
  </r>
  <r>
    <n v="2610569"/>
    <s v="23/10/2012 15:50"/>
    <x v="2"/>
    <x v="9"/>
    <d v="1899-12-30T15:30:00"/>
    <x v="15"/>
    <x v="2"/>
    <s v="RCH - COMISARIA 12"/>
    <x v="0"/>
    <x v="3"/>
    <x v="12"/>
    <x v="1"/>
    <x v="0"/>
    <x v="1"/>
    <x v="5"/>
    <s v="PEREGRINA BALBOA padrón C- esq. PIEDRAS"/>
    <x v="0"/>
  </r>
  <r>
    <n v="2617304"/>
    <s v="27/10/2012 03:40"/>
    <x v="6"/>
    <x v="9"/>
    <d v="1899-12-30T03:40:00"/>
    <x v="11"/>
    <x v="13"/>
    <s v="COL - COMISARIA 3"/>
    <x v="0"/>
    <x v="3"/>
    <x v="53"/>
    <x v="0"/>
    <x v="21"/>
    <x v="3"/>
    <x v="7"/>
    <s v="OFICIAL UNO padrón L-12720 esq. No encontrada"/>
    <x v="0"/>
  </r>
  <r>
    <n v="2614958"/>
    <s v="27/10/2012 07:40"/>
    <x v="6"/>
    <x v="9"/>
    <d v="1899-12-30T07:40:00"/>
    <x v="3"/>
    <x v="1"/>
    <s v="CAN - COMISARIA 27"/>
    <x v="0"/>
    <x v="3"/>
    <x v="25"/>
    <x v="1"/>
    <x v="1"/>
    <x v="1"/>
    <x v="1"/>
    <s v="AVENIDA COSTANERA esq. MIAMI"/>
    <x v="0"/>
  </r>
  <r>
    <n v="2615294"/>
    <s v="27/10/2012 17:30"/>
    <x v="6"/>
    <x v="9"/>
    <d v="1899-12-30T17:30:00"/>
    <x v="2"/>
    <x v="9"/>
    <s v="SJS - COMISARIA 1"/>
    <x v="0"/>
    <x v="3"/>
    <x v="40"/>
    <x v="0"/>
    <x v="1"/>
    <x v="1"/>
    <x v="0"/>
    <s v="AVENIDA DOCTOR LUIS ALBERTO DE HERRERA padrón M-2636 esq. CANELONES"/>
    <x v="0"/>
  </r>
  <r>
    <n v="2615554"/>
    <s v="27/10/2012 20:00"/>
    <x v="6"/>
    <x v="9"/>
    <d v="1899-12-30T20:00:00"/>
    <x v="21"/>
    <x v="11"/>
    <s v="RIV - COMISARIA 5"/>
    <x v="1"/>
    <x v="1"/>
    <x v="42"/>
    <x v="0"/>
    <x v="1"/>
    <x v="2"/>
    <x v="7"/>
    <s v=" Ruta 28 al Este"/>
    <x v="0"/>
  </r>
  <r>
    <n v="2616047"/>
    <d v="2012-10-28T16:00:00"/>
    <x v="0"/>
    <x v="9"/>
    <d v="1899-12-30T16:00:00"/>
    <x v="9"/>
    <x v="8"/>
    <s v="SAL - COMISARIA 5"/>
    <x v="0"/>
    <x v="3"/>
    <x v="38"/>
    <x v="1"/>
    <x v="1"/>
    <x v="1"/>
    <x v="0"/>
    <s v="JULIO DELGADO Y BELLA VISTA"/>
    <x v="0"/>
  </r>
  <r>
    <n v="2618000"/>
    <s v="28/10/2012 17:50"/>
    <x v="0"/>
    <x v="9"/>
    <d v="1899-12-30T17:50:00"/>
    <x v="2"/>
    <x v="12"/>
    <s v="RNG - COMISARIA 2"/>
    <x v="0"/>
    <x v="3"/>
    <x v="12"/>
    <x v="0"/>
    <x v="7"/>
    <x v="3"/>
    <x v="7"/>
    <s v="GENERAL FRUCTUOSO RIVERA esq. ABAYUBA"/>
    <x v="0"/>
  </r>
  <r>
    <n v="2617157"/>
    <s v="29/10/2012 14:40"/>
    <x v="1"/>
    <x v="9"/>
    <d v="1899-12-30T14:40:00"/>
    <x v="7"/>
    <x v="0"/>
    <s v="DS - COMISARIA 18"/>
    <x v="1"/>
    <x v="3"/>
    <x v="67"/>
    <x v="1"/>
    <x v="0"/>
    <x v="1"/>
    <x v="5"/>
    <s v="RUTA OCHO Nro. KM 22 padrón V-180804 esq. No encontrada"/>
    <x v="0"/>
  </r>
  <r>
    <n v="2618764"/>
    <d v="2012-10-30T20:45:00"/>
    <x v="2"/>
    <x v="9"/>
    <d v="1899-12-30T20:45:00"/>
    <x v="21"/>
    <x v="0"/>
    <s v="DS - COMISARIA 18"/>
    <x v="1"/>
    <x v="1"/>
    <x v="64"/>
    <x v="0"/>
    <x v="1"/>
    <x v="1"/>
    <x v="0"/>
    <s v="RUTA 8 KM 20"/>
    <x v="0"/>
  </r>
  <r>
    <n v="2618764"/>
    <d v="2012-10-30T20:45:00"/>
    <x v="2"/>
    <x v="9"/>
    <d v="1899-12-30T20:45:00"/>
    <x v="21"/>
    <x v="0"/>
    <s v="DS - COMISARIA 18"/>
    <x v="1"/>
    <x v="1"/>
    <x v="64"/>
    <x v="1"/>
    <x v="0"/>
    <x v="1"/>
    <x v="0"/>
    <s v="RUTA 8 KM 20"/>
    <x v="0"/>
  </r>
  <r>
    <n v="2619677"/>
    <d v="2012-10-31T15:50:00"/>
    <x v="5"/>
    <x v="9"/>
    <d v="1899-12-30T15:50:00"/>
    <x v="15"/>
    <x v="8"/>
    <s v="SAL - COMISARIA 3"/>
    <x v="0"/>
    <x v="4"/>
    <x v="82"/>
    <x v="1"/>
    <x v="1"/>
    <x v="3"/>
    <x v="7"/>
    <s v="ITUZAINGO Y O. LANZA"/>
    <x v="0"/>
  </r>
  <r>
    <n v="2625724"/>
    <s v="04/11/2012 00:30"/>
    <x v="0"/>
    <x v="10"/>
    <d v="1899-12-30T00:30:00"/>
    <x v="0"/>
    <x v="13"/>
    <s v="COL - COMISARIA 5"/>
    <x v="0"/>
    <x v="3"/>
    <x v="48"/>
    <x v="0"/>
    <x v="0"/>
    <x v="1"/>
    <x v="1"/>
    <s v="JOSE BATLLE Y ORDOÑEZ esq. LAS ROSAS"/>
    <x v="0"/>
  </r>
  <r>
    <n v="2623482"/>
    <s v="04/11/2012 04:30"/>
    <x v="0"/>
    <x v="10"/>
    <d v="1899-12-30T04:30:00"/>
    <x v="17"/>
    <x v="2"/>
    <s v="RCH - MCO"/>
    <x v="1"/>
    <x v="3"/>
    <x v="42"/>
    <x v="0"/>
    <x v="1"/>
    <x v="2"/>
    <x v="7"/>
    <s v="RUTA 9 km. 258 padrón C-"/>
    <x v="0"/>
  </r>
  <r>
    <n v="2623870"/>
    <s v="04/11/2012 20:45"/>
    <x v="0"/>
    <x v="10"/>
    <d v="1899-12-30T20:45:00"/>
    <x v="21"/>
    <x v="1"/>
    <s v="CAN - COMISARIA 6"/>
    <x v="1"/>
    <x v="2"/>
    <x v="46"/>
    <x v="0"/>
    <x v="0"/>
    <x v="1"/>
    <x v="1"/>
    <s v="RUTA 6 km. 32 padrón A-15099"/>
    <x v="0"/>
  </r>
  <r>
    <n v="2623960"/>
    <s v="04/11/2012 21:15"/>
    <x v="0"/>
    <x v="10"/>
    <d v="1899-12-30T21:15:00"/>
    <x v="1"/>
    <x v="1"/>
    <s v="CAN - COMISARIA 13"/>
    <x v="1"/>
    <x v="3"/>
    <x v="5"/>
    <x v="0"/>
    <x v="1"/>
    <x v="1"/>
    <x v="0"/>
    <s v="RUTA 11 KM. 133,"/>
    <x v="0"/>
  </r>
  <r>
    <n v="2627186"/>
    <s v="07/11/2012 07:45"/>
    <x v="5"/>
    <x v="10"/>
    <d v="1899-12-30T07:45:00"/>
    <x v="3"/>
    <x v="11"/>
    <s v="RIV - COMISARIA 3"/>
    <x v="1"/>
    <x v="1"/>
    <x v="26"/>
    <x v="0"/>
    <x v="1"/>
    <x v="1"/>
    <x v="5"/>
    <s v="C. NACIONAL DE LA CUCHILLA DE HAEDO padrón F-8650 esq. No encontrada"/>
    <x v="0"/>
  </r>
  <r>
    <n v="2627209"/>
    <s v="07/11/2012 12:00"/>
    <x v="5"/>
    <x v="10"/>
    <d v="1899-12-30T12:00:00"/>
    <x v="12"/>
    <x v="1"/>
    <s v="CAN - COMISARIA 4"/>
    <x v="0"/>
    <x v="0"/>
    <x v="42"/>
    <x v="0"/>
    <x v="1"/>
    <x v="0"/>
    <x v="0"/>
    <s v="MAZZINI esq. ATANASIO SIERRA"/>
    <x v="0"/>
  </r>
  <r>
    <n v="2628087"/>
    <s v="08/11/2012 09:00"/>
    <x v="3"/>
    <x v="10"/>
    <d v="1899-12-30T09:00:00"/>
    <x v="22"/>
    <x v="8"/>
    <s v="SAL - B. TRANSITO"/>
    <x v="0"/>
    <x v="0"/>
    <x v="5"/>
    <x v="1"/>
    <x v="0"/>
    <x v="0"/>
    <x v="3"/>
    <s v="JUAN H. PAIVA esq. YATAY"/>
    <x v="0"/>
  </r>
  <r>
    <n v="2630021"/>
    <s v="10/11/2012 04:35"/>
    <x v="6"/>
    <x v="10"/>
    <d v="1899-12-30T04:35:00"/>
    <x v="17"/>
    <x v="15"/>
    <s v="ART - COMISARIA 7"/>
    <x v="0"/>
    <x v="3"/>
    <x v="38"/>
    <x v="0"/>
    <x v="0"/>
    <x v="1"/>
    <x v="5"/>
    <s v="ATILIO FERRANDIS esq. TREINTA Y TRES"/>
    <x v="0"/>
  </r>
  <r>
    <n v="2630888"/>
    <s v="11/11/2012 06:05"/>
    <x v="0"/>
    <x v="10"/>
    <d v="1899-12-30T06:05:00"/>
    <x v="16"/>
    <x v="8"/>
    <s v="SAL - B. TRANSITO"/>
    <x v="0"/>
    <x v="3"/>
    <x v="20"/>
    <x v="0"/>
    <x v="1"/>
    <x v="1"/>
    <x v="0"/>
    <s v="AVENIDA PASCUAL HARRIAGUE esq. DOCTOR WASHINGTON BELTRAN"/>
    <x v="0"/>
  </r>
  <r>
    <n v="2632472"/>
    <d v="2012-11-12T11:20:00"/>
    <x v="1"/>
    <x v="10"/>
    <d v="1899-12-30T11:20:00"/>
    <x v="23"/>
    <x v="0"/>
    <s v="DS - COMISARIA 3"/>
    <x v="0"/>
    <x v="4"/>
    <x v="60"/>
    <x v="1"/>
    <x v="0"/>
    <x v="0"/>
    <x v="7"/>
    <s v="Miguelete y Juan Paullier"/>
    <x v="0"/>
  </r>
  <r>
    <n v="2633241"/>
    <s v="12/11/2012 14:20"/>
    <x v="1"/>
    <x v="10"/>
    <d v="1899-12-30T14:20:00"/>
    <x v="7"/>
    <x v="5"/>
    <s v="PAY - COMISARIA 4"/>
    <x v="1"/>
    <x v="1"/>
    <x v="60"/>
    <x v="0"/>
    <x v="7"/>
    <x v="2"/>
    <x v="7"/>
    <s v="RUTA 3 km. 365 padrón I-4979"/>
    <x v="0"/>
  </r>
  <r>
    <n v="2632644"/>
    <s v="12/11/2012 18:20"/>
    <x v="1"/>
    <x v="10"/>
    <d v="1899-12-30T18:20:00"/>
    <x v="5"/>
    <x v="0"/>
    <s v="DS - COMISARIA 19"/>
    <x v="0"/>
    <x v="3"/>
    <x v="53"/>
    <x v="1"/>
    <x v="3"/>
    <x v="2"/>
    <x v="7"/>
    <s v="PEDRO GIRALT esq. GROENLANDIA"/>
    <x v="0"/>
  </r>
  <r>
    <n v="2634857"/>
    <s v="14/11/2012 18:30"/>
    <x v="5"/>
    <x v="10"/>
    <d v="1899-12-30T18:30:00"/>
    <x v="5"/>
    <x v="18"/>
    <s v="TBO - COMISARIA 11"/>
    <x v="1"/>
    <x v="0"/>
    <x v="43"/>
    <x v="0"/>
    <x v="0"/>
    <x v="0"/>
    <x v="1"/>
    <s v="RUTA 5 km. 317 padrón R-2524"/>
    <x v="0"/>
  </r>
  <r>
    <n v="2634805"/>
    <s v="14/11/2012 19:00"/>
    <x v="5"/>
    <x v="10"/>
    <d v="1899-12-30T19:00:00"/>
    <x v="19"/>
    <x v="5"/>
    <s v="PAY - COMISARIA 9"/>
    <x v="1"/>
    <x v="1"/>
    <x v="35"/>
    <x v="1"/>
    <x v="0"/>
    <x v="4"/>
    <x v="7"/>
    <s v="RUTA 26 km. 148 padrón I-1667"/>
    <x v="0"/>
  </r>
  <r>
    <n v="2636618"/>
    <s v="16/11/2012 12:50"/>
    <x v="4"/>
    <x v="10"/>
    <d v="1899-12-30T12:50:00"/>
    <x v="12"/>
    <x v="0"/>
    <s v="DS - COMISARIA 24"/>
    <x v="0"/>
    <x v="4"/>
    <x v="27"/>
    <x v="0"/>
    <x v="0"/>
    <x v="1"/>
    <x v="3"/>
    <s v="RIO DE JANEIRO esq. CENTRO AMERICA"/>
    <x v="0"/>
  </r>
  <r>
    <n v="2637253"/>
    <d v="2012-11-16T17:40:00"/>
    <x v="4"/>
    <x v="10"/>
    <d v="1899-12-30T17:40:00"/>
    <x v="2"/>
    <x v="0"/>
    <s v="DS - COMISARIA 23"/>
    <x v="0"/>
    <x v="3"/>
    <x v="9"/>
    <x v="1"/>
    <x v="5"/>
    <x v="1"/>
    <x v="3"/>
    <s v="LA CARRETA ESQ. IDEARIO ARTIGUISTA"/>
    <x v="0"/>
  </r>
  <r>
    <n v="2638315"/>
    <s v="18/11/2012 03:20"/>
    <x v="0"/>
    <x v="10"/>
    <d v="1899-12-30T03:20:00"/>
    <x v="11"/>
    <x v="1"/>
    <s v="CAN - COMISARIA 10"/>
    <x v="1"/>
    <x v="3"/>
    <x v="38"/>
    <x v="0"/>
    <x v="1"/>
    <x v="3"/>
    <x v="7"/>
    <s v="RUTA 7, KM. 79.500"/>
    <x v="0"/>
  </r>
  <r>
    <n v="2638929"/>
    <s v="18/11/2012 10:00"/>
    <x v="0"/>
    <x v="10"/>
    <d v="1899-12-30T10:00:00"/>
    <x v="6"/>
    <x v="10"/>
    <s v="LAV - COMISARIA 9"/>
    <x v="1"/>
    <x v="1"/>
    <x v="36"/>
    <x v="0"/>
    <x v="12"/>
    <x v="2"/>
    <x v="7"/>
    <s v="RUTA 8 km. 234 padrón P-9599"/>
    <x v="0"/>
  </r>
  <r>
    <n v="2638929"/>
    <s v="18/11/2012 10:00"/>
    <x v="0"/>
    <x v="10"/>
    <d v="1899-12-30T10:00:00"/>
    <x v="6"/>
    <x v="10"/>
    <s v="LAV - COMISARIA 9"/>
    <x v="1"/>
    <x v="1"/>
    <x v="56"/>
    <x v="0"/>
    <x v="1"/>
    <x v="2"/>
    <x v="7"/>
    <s v="RUTA 8 km. 234 padrón P-9599"/>
    <x v="0"/>
  </r>
  <r>
    <n v="2657194"/>
    <d v="2012-11-21T14:00:00"/>
    <x v="5"/>
    <x v="10"/>
    <d v="1899-12-30T14:00:00"/>
    <x v="7"/>
    <x v="3"/>
    <s v="MAL - COMISARIA 2"/>
    <x v="0"/>
    <x v="3"/>
    <x v="55"/>
    <x v="0"/>
    <x v="0"/>
    <x v="1"/>
    <x v="5"/>
    <s v="25 DE AGOSTO Y CAL"/>
    <x v="0"/>
  </r>
  <r>
    <n v="2643288"/>
    <s v="22/11/2012 09:00"/>
    <x v="3"/>
    <x v="10"/>
    <d v="1899-12-30T09:00:00"/>
    <x v="22"/>
    <x v="13"/>
    <s v="COL - COMISARIA 6"/>
    <x v="1"/>
    <x v="5"/>
    <x v="9"/>
    <x v="0"/>
    <x v="1"/>
    <x v="3"/>
    <x v="7"/>
    <s v="Km 114 de Ruta N°1"/>
    <x v="0"/>
  </r>
  <r>
    <n v="2644570"/>
    <s v="22/11/2012 16:00"/>
    <x v="3"/>
    <x v="10"/>
    <d v="1899-12-30T16:00:00"/>
    <x v="9"/>
    <x v="15"/>
    <s v="ART - COMISARIA 7"/>
    <x v="1"/>
    <x v="3"/>
    <x v="20"/>
    <x v="0"/>
    <x v="0"/>
    <x v="1"/>
    <x v="1"/>
    <s v="Ruta N° 3 Km 626,500"/>
    <x v="0"/>
  </r>
  <r>
    <n v="2649163"/>
    <s v="24/11/2012 06:50"/>
    <x v="6"/>
    <x v="10"/>
    <d v="1899-12-30T06:50:00"/>
    <x v="16"/>
    <x v="3"/>
    <s v="MAL - COMISARIA 12"/>
    <x v="0"/>
    <x v="5"/>
    <x v="28"/>
    <x v="0"/>
    <x v="1"/>
    <x v="1"/>
    <x v="5"/>
    <s v="Zona de Manatiales, La Barra, Maldonado"/>
    <x v="0"/>
  </r>
  <r>
    <n v="2646048"/>
    <s v="25/11/2012 01:55"/>
    <x v="0"/>
    <x v="10"/>
    <d v="1899-12-30T01:55:00"/>
    <x v="10"/>
    <x v="1"/>
    <s v="CAN - COMISARIA 21"/>
    <x v="0"/>
    <x v="3"/>
    <x v="24"/>
    <x v="0"/>
    <x v="0"/>
    <x v="3"/>
    <x v="7"/>
    <s v="GENERAL ARTIGAS esq. EMPALME"/>
    <x v="0"/>
  </r>
  <r>
    <n v="2647403"/>
    <s v="25/11/2012 22:30"/>
    <x v="0"/>
    <x v="10"/>
    <d v="1899-12-30T22:30:00"/>
    <x v="13"/>
    <x v="9"/>
    <s v="SJS - COMISARIA 1"/>
    <x v="0"/>
    <x v="3"/>
    <x v="9"/>
    <x v="0"/>
    <x v="1"/>
    <x v="3"/>
    <x v="7"/>
    <s v="Av Manuel de Rodriguez casi HAITÍ"/>
    <x v="0"/>
  </r>
  <r>
    <n v="2648404"/>
    <s v="26/11/2012 12:55"/>
    <x v="1"/>
    <x v="10"/>
    <d v="1899-12-30T12:55:00"/>
    <x v="12"/>
    <x v="13"/>
    <s v="COL - COMISARIA 6"/>
    <x v="0"/>
    <x v="3"/>
    <x v="19"/>
    <x v="1"/>
    <x v="1"/>
    <x v="1"/>
    <x v="0"/>
    <s v="SANTA EEGINA padrón L-12271 esq. No encontrada"/>
    <x v="0"/>
  </r>
  <r>
    <n v="2648009"/>
    <s v="26/11/2012 17:00"/>
    <x v="1"/>
    <x v="10"/>
    <d v="1899-12-30T17:00:00"/>
    <x v="2"/>
    <x v="0"/>
    <s v="DS - COMISARIA 16"/>
    <x v="0"/>
    <x v="3"/>
    <x v="56"/>
    <x v="0"/>
    <x v="0"/>
    <x v="1"/>
    <x v="5"/>
    <s v="NOVARA Nro. 3599 esq. MODENA"/>
    <x v="0"/>
  </r>
  <r>
    <n v="2649907"/>
    <s v="28/11/2012 08:30"/>
    <x v="5"/>
    <x v="10"/>
    <d v="1899-12-30T08:30:00"/>
    <x v="4"/>
    <x v="9"/>
    <s v="SJS - COMISARIA 6"/>
    <x v="1"/>
    <x v="1"/>
    <x v="68"/>
    <x v="0"/>
    <x v="0"/>
    <x v="1"/>
    <x v="1"/>
    <s v="RUTA 3 km. 71500"/>
    <x v="0"/>
  </r>
  <r>
    <n v="2650009"/>
    <s v="28/11/2012 16:40"/>
    <x v="5"/>
    <x v="10"/>
    <d v="1899-12-30T16:40:00"/>
    <x v="9"/>
    <x v="10"/>
    <s v="LAV - COMISARIA 14"/>
    <x v="1"/>
    <x v="1"/>
    <x v="64"/>
    <x v="0"/>
    <x v="1"/>
    <x v="2"/>
    <x v="7"/>
    <s v="RUTA 8 km. 137 padrón P-517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7:I92" firstHeaderRow="1" firstDataRow="2" firstDataCol="1" rowPageCount="5" colPageCount="1"/>
  <pivotFields count="17"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2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20">
        <item x="15"/>
        <item x="1"/>
        <item x="4"/>
        <item x="13"/>
        <item x="17"/>
        <item x="6"/>
        <item x="7"/>
        <item x="10"/>
        <item x="3"/>
        <item x="0"/>
        <item x="5"/>
        <item x="12"/>
        <item x="11"/>
        <item x="2"/>
        <item x="8"/>
        <item x="9"/>
        <item x="14"/>
        <item x="18"/>
        <item x="16"/>
        <item t="default"/>
      </items>
    </pivotField>
    <pivotField compact="0" outline="0" subtotalTop="0" showAll="0" includeNewItemsInFilter="1"/>
    <pivotField axis="axisPage" compact="0" outline="0" subtotalTop="0" showAll="0" includeNewItemsInFilter="1">
      <items count="3">
        <item x="0"/>
        <item x="1"/>
        <item t="default"/>
      </items>
    </pivotField>
    <pivotField axis="axisPage" compact="0" outline="0" subtotalTop="0" showAll="0" includeNewItemsInFilter="1">
      <items count="9">
        <item x="1"/>
        <item x="2"/>
        <item x="5"/>
        <item x="4"/>
        <item x="3"/>
        <item x="6"/>
        <item x="0"/>
        <item x="7"/>
        <item t="default"/>
      </items>
    </pivotField>
    <pivotField axis="axisRow" compact="0" outline="0" subtotalTop="0" showAll="0" includeNewItemsInFilter="1">
      <items count="84">
        <item x="63"/>
        <item x="78"/>
        <item x="82"/>
        <item x="81"/>
        <item x="79"/>
        <item x="80"/>
        <item x="51"/>
        <item x="0"/>
        <item x="43"/>
        <item x="33"/>
        <item x="44"/>
        <item x="59"/>
        <item x="20"/>
        <item x="11"/>
        <item x="19"/>
        <item x="36"/>
        <item x="38"/>
        <item x="55"/>
        <item x="7"/>
        <item x="53"/>
        <item x="24"/>
        <item x="25"/>
        <item x="56"/>
        <item x="48"/>
        <item x="65"/>
        <item x="4"/>
        <item x="12"/>
        <item x="2"/>
        <item x="28"/>
        <item x="39"/>
        <item x="8"/>
        <item x="9"/>
        <item x="34"/>
        <item x="1"/>
        <item x="32"/>
        <item x="74"/>
        <item x="52"/>
        <item x="14"/>
        <item x="5"/>
        <item x="3"/>
        <item x="26"/>
        <item x="15"/>
        <item x="67"/>
        <item x="16"/>
        <item x="17"/>
        <item x="35"/>
        <item x="45"/>
        <item x="37"/>
        <item x="29"/>
        <item x="13"/>
        <item x="64"/>
        <item x="75"/>
        <item x="49"/>
        <item x="61"/>
        <item x="58"/>
        <item x="10"/>
        <item x="31"/>
        <item x="27"/>
        <item x="46"/>
        <item x="21"/>
        <item x="69"/>
        <item x="57"/>
        <item x="72"/>
        <item x="23"/>
        <item x="40"/>
        <item x="30"/>
        <item x="66"/>
        <item x="71"/>
        <item x="77"/>
        <item x="73"/>
        <item x="60"/>
        <item x="6"/>
        <item x="54"/>
        <item x="22"/>
        <item x="70"/>
        <item x="47"/>
        <item x="62"/>
        <item x="76"/>
        <item x="68"/>
        <item x="50"/>
        <item x="41"/>
        <item x="18"/>
        <item x="42"/>
        <item t="default"/>
      </items>
    </pivotField>
    <pivotField axis="axisPage" compact="0" outline="0" subtotalTop="0" showAll="0" includeNewItemsInFilter="1">
      <items count="4">
        <item x="1"/>
        <item x="0"/>
        <item x="2"/>
        <item t="default"/>
      </items>
    </pivotField>
    <pivotField compact="0" outline="0" subtotalTop="0" showAll="0" includeNewItemsInFilter="1"/>
    <pivotField axis="axisCol" compact="0" outline="0" subtotalTop="0" showAll="0" includeNewItemsInFilter="1">
      <items count="8">
        <item x="5"/>
        <item x="0"/>
        <item x="3"/>
        <item x="4"/>
        <item x="1"/>
        <item x="2"/>
        <item x="6"/>
        <item t="default"/>
      </items>
    </pivotField>
    <pivotField axis="axisPage" compact="0" outline="0" subtotalTop="0" showAll="0" includeNewItemsInFilter="1">
      <items count="11">
        <item x="4"/>
        <item x="1"/>
        <item x="8"/>
        <item x="5"/>
        <item x="0"/>
        <item x="6"/>
        <item x="3"/>
        <item x="2"/>
        <item x="9"/>
        <item x="7"/>
        <item t="default"/>
      </items>
    </pivotField>
    <pivotField compact="0" outline="0" subtotalTop="0" showAll="0" includeNewItemsInFilter="1"/>
    <pivotField compact="0" outline="0" subtotalTop="0" showAll="0" includeNewItemsInFilter="1"/>
  </pivotFields>
  <rowFields count="1">
    <field x="10"/>
  </rowFields>
  <rowItems count="8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 t="grand">
      <x/>
    </i>
  </rowItems>
  <colFields count="1">
    <field x="1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5">
    <pageField fld="8" hier="0"/>
    <pageField fld="6" hier="0"/>
    <pageField fld="11" hier="0"/>
    <pageField fld="9" hier="0"/>
    <pageField fld="14" hier="0"/>
  </pageFields>
  <dataFields count="1">
    <dataField name="Count of Hecho" fld="1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447"/>
  <sheetViews>
    <sheetView zoomScale="90" zoomScaleNormal="90" workbookViewId="0">
      <selection activeCell="L6" sqref="L6"/>
    </sheetView>
  </sheetViews>
  <sheetFormatPr baseColWidth="10" defaultColWidth="11.42578125" defaultRowHeight="15" x14ac:dyDescent="0.25"/>
  <cols>
    <col min="1" max="1" width="21.5703125" style="14" customWidth="1"/>
    <col min="2" max="2" width="24.28515625" style="14" customWidth="1"/>
    <col min="3" max="3" width="32.140625" style="14" customWidth="1"/>
    <col min="4" max="4" width="33.42578125" style="14" customWidth="1"/>
    <col min="5" max="5" width="39.28515625" style="14" customWidth="1"/>
    <col min="6" max="6" width="15.85546875" style="14" customWidth="1"/>
    <col min="7" max="7" width="17.140625" style="14" customWidth="1"/>
    <col min="8" max="8" width="8" style="15" customWidth="1"/>
    <col min="9" max="9" width="7.7109375" style="15" customWidth="1"/>
    <col min="10" max="10" width="22.140625" style="15" customWidth="1"/>
    <col min="11" max="11" width="16.7109375" style="14" bestFit="1" customWidth="1"/>
    <col min="12" max="12" width="45.7109375" style="14" customWidth="1"/>
    <col min="13" max="13" width="23" style="19" customWidth="1"/>
    <col min="14" max="14" width="22.5703125" style="19" customWidth="1"/>
    <col min="15" max="16384" width="11.42578125" style="14"/>
  </cols>
  <sheetData>
    <row r="1" spans="1:14" s="13" customFormat="1" ht="21" customHeight="1" x14ac:dyDescent="0.2">
      <c r="A1" s="11" t="s">
        <v>672</v>
      </c>
      <c r="B1" s="11" t="s">
        <v>172</v>
      </c>
      <c r="C1" s="11" t="s">
        <v>677</v>
      </c>
      <c r="D1" s="11" t="s">
        <v>679</v>
      </c>
      <c r="E1" s="11" t="s">
        <v>681</v>
      </c>
      <c r="F1" s="11" t="s">
        <v>683</v>
      </c>
      <c r="G1" s="11" t="s">
        <v>685</v>
      </c>
      <c r="H1" s="11" t="s">
        <v>96</v>
      </c>
      <c r="I1" s="11" t="s">
        <v>689</v>
      </c>
      <c r="J1" s="11" t="s">
        <v>691</v>
      </c>
      <c r="K1" s="11" t="s">
        <v>693</v>
      </c>
      <c r="L1" s="11" t="s">
        <v>695</v>
      </c>
      <c r="M1" s="11" t="s">
        <v>184</v>
      </c>
      <c r="N1" s="11" t="s">
        <v>185</v>
      </c>
    </row>
    <row r="2" spans="1:14" x14ac:dyDescent="0.25">
      <c r="A2" s="14" t="s">
        <v>699</v>
      </c>
      <c r="B2" s="14" t="s">
        <v>37</v>
      </c>
      <c r="C2" s="14" t="s">
        <v>136</v>
      </c>
      <c r="D2" s="14" t="s">
        <v>11</v>
      </c>
      <c r="E2" s="14" t="s">
        <v>69</v>
      </c>
      <c r="F2" s="14" t="s">
        <v>128</v>
      </c>
      <c r="G2" s="14" t="s">
        <v>128</v>
      </c>
      <c r="H2" s="15">
        <v>83</v>
      </c>
      <c r="I2" s="15" t="s">
        <v>21</v>
      </c>
      <c r="J2" s="15">
        <v>0</v>
      </c>
      <c r="K2" s="14" t="s">
        <v>20</v>
      </c>
      <c r="L2" s="14" t="s">
        <v>230</v>
      </c>
      <c r="M2" s="17">
        <v>634090.03262123396</v>
      </c>
      <c r="N2" s="17">
        <v>6565694.6355300099</v>
      </c>
    </row>
    <row r="3" spans="1:14" x14ac:dyDescent="0.25">
      <c r="A3" s="14" t="s">
        <v>700</v>
      </c>
      <c r="B3" s="14" t="s">
        <v>33</v>
      </c>
      <c r="C3" s="14" t="s">
        <v>235</v>
      </c>
      <c r="D3" s="14" t="s">
        <v>11</v>
      </c>
      <c r="E3" s="14" t="s">
        <v>13</v>
      </c>
      <c r="F3" s="14" t="s">
        <v>16</v>
      </c>
      <c r="G3" s="14" t="s">
        <v>138</v>
      </c>
      <c r="H3" s="15">
        <v>78</v>
      </c>
      <c r="I3" s="15" t="s">
        <v>23</v>
      </c>
      <c r="J3" s="15">
        <v>1</v>
      </c>
      <c r="L3" s="14" t="s">
        <v>236</v>
      </c>
      <c r="M3" s="17">
        <v>652988.99333582202</v>
      </c>
      <c r="N3" s="17">
        <v>6149296.5214837799</v>
      </c>
    </row>
    <row r="4" spans="1:14" x14ac:dyDescent="0.25">
      <c r="A4" s="14" t="s">
        <v>701</v>
      </c>
      <c r="B4" s="14" t="s">
        <v>26</v>
      </c>
      <c r="C4" s="14" t="s">
        <v>197</v>
      </c>
      <c r="D4" s="14" t="s">
        <v>11</v>
      </c>
      <c r="E4" s="14" t="s">
        <v>68</v>
      </c>
      <c r="F4" s="14" t="s">
        <v>10</v>
      </c>
      <c r="G4" s="14" t="s">
        <v>138</v>
      </c>
      <c r="H4" s="15">
        <v>65</v>
      </c>
      <c r="I4" s="15" t="s">
        <v>21</v>
      </c>
      <c r="J4" s="15">
        <v>0</v>
      </c>
      <c r="K4" s="14" t="s">
        <v>10</v>
      </c>
      <c r="L4" s="14" t="s">
        <v>223</v>
      </c>
      <c r="M4" s="17">
        <v>613580.95573036501</v>
      </c>
      <c r="N4" s="17">
        <v>6152173.2156736199</v>
      </c>
    </row>
    <row r="5" spans="1:14" x14ac:dyDescent="0.25">
      <c r="A5" s="14" t="s">
        <v>702</v>
      </c>
      <c r="B5" s="14" t="s">
        <v>26</v>
      </c>
      <c r="C5" s="14" t="s">
        <v>220</v>
      </c>
      <c r="D5" s="14" t="s">
        <v>11</v>
      </c>
      <c r="E5" s="14" t="s">
        <v>69</v>
      </c>
      <c r="F5" s="14" t="s">
        <v>128</v>
      </c>
      <c r="G5" s="14" t="s">
        <v>128</v>
      </c>
      <c r="H5" s="15">
        <v>70</v>
      </c>
      <c r="I5" s="15" t="s">
        <v>21</v>
      </c>
      <c r="J5" s="15">
        <v>1</v>
      </c>
      <c r="K5" s="14" t="s">
        <v>20</v>
      </c>
      <c r="L5" s="14" t="s">
        <v>224</v>
      </c>
      <c r="M5" s="17">
        <v>617437.47083479003</v>
      </c>
      <c r="N5" s="17">
        <v>6153631.4708216898</v>
      </c>
    </row>
    <row r="6" spans="1:14" x14ac:dyDescent="0.25">
      <c r="A6" s="14" t="s">
        <v>703</v>
      </c>
      <c r="B6" s="14" t="s">
        <v>33</v>
      </c>
      <c r="C6" s="14" t="s">
        <v>136</v>
      </c>
      <c r="D6" s="14" t="s">
        <v>11</v>
      </c>
      <c r="E6" s="14" t="s">
        <v>68</v>
      </c>
      <c r="F6" s="14" t="s">
        <v>16</v>
      </c>
      <c r="G6" s="14" t="s">
        <v>138</v>
      </c>
      <c r="H6" s="15">
        <v>65</v>
      </c>
      <c r="I6" s="15" t="s">
        <v>21</v>
      </c>
      <c r="J6" s="15">
        <v>0</v>
      </c>
      <c r="K6" s="14" t="s">
        <v>20</v>
      </c>
      <c r="L6" s="14" t="s">
        <v>225</v>
      </c>
      <c r="M6" s="17">
        <v>695045.91312521906</v>
      </c>
      <c r="N6" s="17">
        <v>6148944.1474554604</v>
      </c>
    </row>
    <row r="7" spans="1:14" x14ac:dyDescent="0.25">
      <c r="A7" s="14" t="s">
        <v>703</v>
      </c>
      <c r="B7" s="14" t="s">
        <v>33</v>
      </c>
      <c r="C7" s="14" t="s">
        <v>136</v>
      </c>
      <c r="D7" s="14" t="s">
        <v>11</v>
      </c>
      <c r="E7" s="14" t="s">
        <v>68</v>
      </c>
      <c r="F7" s="14" t="s">
        <v>16</v>
      </c>
      <c r="G7" s="14" t="s">
        <v>139</v>
      </c>
      <c r="H7" s="15">
        <v>65</v>
      </c>
      <c r="I7" s="15" t="s">
        <v>21</v>
      </c>
      <c r="J7" s="15">
        <v>0</v>
      </c>
      <c r="K7" s="14" t="s">
        <v>20</v>
      </c>
      <c r="L7" s="14" t="s">
        <v>225</v>
      </c>
      <c r="M7" s="17">
        <v>695045.91312521906</v>
      </c>
      <c r="N7" s="17">
        <v>6148944.1474554604</v>
      </c>
    </row>
    <row r="8" spans="1:14" x14ac:dyDescent="0.25">
      <c r="A8" s="14" t="s">
        <v>704</v>
      </c>
      <c r="B8" s="14" t="s">
        <v>33</v>
      </c>
      <c r="C8" s="14" t="s">
        <v>222</v>
      </c>
      <c r="D8" s="14" t="s">
        <v>11</v>
      </c>
      <c r="E8" s="14" t="s">
        <v>68</v>
      </c>
      <c r="F8" s="14" t="s">
        <v>16</v>
      </c>
      <c r="G8" s="14" t="s">
        <v>139</v>
      </c>
      <c r="H8" s="15">
        <v>66</v>
      </c>
      <c r="I8" s="15" t="s">
        <v>23</v>
      </c>
      <c r="J8" s="15">
        <v>1</v>
      </c>
      <c r="K8" s="14" t="s">
        <v>16</v>
      </c>
      <c r="L8" s="14" t="s">
        <v>228</v>
      </c>
      <c r="M8" s="17">
        <v>648793.48702814302</v>
      </c>
      <c r="N8" s="17">
        <v>6149417.1717250803</v>
      </c>
    </row>
    <row r="9" spans="1:14" x14ac:dyDescent="0.25">
      <c r="A9" s="14" t="s">
        <v>705</v>
      </c>
      <c r="B9" s="14" t="s">
        <v>26</v>
      </c>
      <c r="C9" s="14" t="s">
        <v>234</v>
      </c>
      <c r="D9" s="14" t="s">
        <v>11</v>
      </c>
      <c r="E9" s="14" t="s">
        <v>70</v>
      </c>
      <c r="F9" s="14" t="s">
        <v>10</v>
      </c>
      <c r="G9" s="14" t="s">
        <v>138</v>
      </c>
      <c r="H9" s="15">
        <v>37</v>
      </c>
      <c r="I9" s="15" t="s">
        <v>21</v>
      </c>
      <c r="J9" s="15">
        <v>0</v>
      </c>
      <c r="L9" s="14" t="s">
        <v>229</v>
      </c>
      <c r="M9" s="17">
        <v>591194.22314013401</v>
      </c>
      <c r="N9" s="17">
        <v>6153774.5753854401</v>
      </c>
    </row>
    <row r="10" spans="1:14" x14ac:dyDescent="0.25">
      <c r="A10" s="14" t="s">
        <v>706</v>
      </c>
      <c r="B10" s="14" t="s">
        <v>34</v>
      </c>
      <c r="C10" s="14" t="s">
        <v>34</v>
      </c>
      <c r="D10" s="14" t="s">
        <v>17</v>
      </c>
      <c r="E10" s="14" t="s">
        <v>68</v>
      </c>
      <c r="F10" s="14" t="s">
        <v>10</v>
      </c>
      <c r="G10" s="14" t="s">
        <v>139</v>
      </c>
      <c r="H10" s="15">
        <v>33</v>
      </c>
      <c r="I10" s="15" t="s">
        <v>21</v>
      </c>
      <c r="J10" s="15">
        <v>1</v>
      </c>
      <c r="K10" s="14" t="s">
        <v>16</v>
      </c>
      <c r="L10" s="14" t="s">
        <v>226</v>
      </c>
      <c r="M10" s="17">
        <v>575455.37235885998</v>
      </c>
      <c r="N10" s="17">
        <v>6138580.7349087195</v>
      </c>
    </row>
    <row r="11" spans="1:14" x14ac:dyDescent="0.25">
      <c r="A11" s="14" t="s">
        <v>707</v>
      </c>
      <c r="B11" s="14" t="s">
        <v>34</v>
      </c>
      <c r="C11" s="14" t="s">
        <v>34</v>
      </c>
      <c r="D11" s="14" t="s">
        <v>17</v>
      </c>
      <c r="E11" s="14" t="s">
        <v>68</v>
      </c>
      <c r="F11" s="14" t="s">
        <v>10</v>
      </c>
      <c r="G11" s="14" t="s">
        <v>138</v>
      </c>
      <c r="H11" s="15">
        <v>58</v>
      </c>
      <c r="I11" s="15" t="s">
        <v>21</v>
      </c>
      <c r="J11" s="15">
        <v>0</v>
      </c>
      <c r="K11" s="14" t="s">
        <v>45</v>
      </c>
      <c r="L11" s="14" t="s">
        <v>227</v>
      </c>
      <c r="M11" s="17">
        <v>574698.26169613097</v>
      </c>
      <c r="N11" s="17">
        <v>6142780.2718279203</v>
      </c>
    </row>
    <row r="12" spans="1:14" x14ac:dyDescent="0.25">
      <c r="A12" s="14" t="s">
        <v>708</v>
      </c>
      <c r="B12" s="14" t="s">
        <v>33</v>
      </c>
      <c r="C12" s="14" t="s">
        <v>233</v>
      </c>
      <c r="D12" s="14" t="s">
        <v>17</v>
      </c>
      <c r="E12" s="14" t="s">
        <v>13</v>
      </c>
      <c r="F12" s="14" t="s">
        <v>16</v>
      </c>
      <c r="G12" s="14" t="s">
        <v>139</v>
      </c>
      <c r="I12" s="15" t="s">
        <v>23</v>
      </c>
      <c r="J12" s="15">
        <v>0</v>
      </c>
      <c r="L12" s="14" t="s">
        <v>231</v>
      </c>
      <c r="M12" s="17">
        <v>694803.56185245898</v>
      </c>
      <c r="N12" s="17">
        <v>6137012.4224447496</v>
      </c>
    </row>
    <row r="13" spans="1:14" x14ac:dyDescent="0.25">
      <c r="A13" s="14" t="s">
        <v>709</v>
      </c>
      <c r="B13" s="14" t="s">
        <v>27</v>
      </c>
      <c r="C13" s="14" t="s">
        <v>144</v>
      </c>
      <c r="D13" s="14" t="s">
        <v>17</v>
      </c>
      <c r="E13" s="14" t="s">
        <v>70</v>
      </c>
      <c r="F13" s="14" t="s">
        <v>10</v>
      </c>
      <c r="G13" s="14" t="s">
        <v>138</v>
      </c>
      <c r="H13" s="15">
        <v>40</v>
      </c>
      <c r="I13" s="15" t="s">
        <v>21</v>
      </c>
      <c r="J13" s="15">
        <v>0</v>
      </c>
      <c r="L13" s="14" t="s">
        <v>232</v>
      </c>
      <c r="M13" s="17">
        <v>767263.7696</v>
      </c>
      <c r="N13" s="17">
        <v>6415515.6694999998</v>
      </c>
    </row>
    <row r="14" spans="1:14" x14ac:dyDescent="0.25">
      <c r="A14" s="14" t="s">
        <v>710</v>
      </c>
      <c r="B14" s="14" t="s">
        <v>26</v>
      </c>
      <c r="C14" s="14" t="s">
        <v>136</v>
      </c>
      <c r="D14" s="14" t="s">
        <v>11</v>
      </c>
      <c r="E14" s="14" t="s">
        <v>68</v>
      </c>
      <c r="F14" s="14" t="s">
        <v>18</v>
      </c>
      <c r="G14" s="14" t="s">
        <v>138</v>
      </c>
      <c r="H14" s="15">
        <v>42</v>
      </c>
      <c r="I14" s="15" t="s">
        <v>21</v>
      </c>
      <c r="J14" s="15">
        <v>1</v>
      </c>
      <c r="K14" s="14" t="s">
        <v>20</v>
      </c>
      <c r="L14" s="14" t="s">
        <v>423</v>
      </c>
      <c r="M14" s="17">
        <v>600994.16038084601</v>
      </c>
      <c r="N14" s="17">
        <v>6177453.4113772102</v>
      </c>
    </row>
    <row r="15" spans="1:14" x14ac:dyDescent="0.25">
      <c r="A15" s="14" t="s">
        <v>711</v>
      </c>
      <c r="B15" s="14" t="s">
        <v>34</v>
      </c>
      <c r="C15" s="14" t="s">
        <v>34</v>
      </c>
      <c r="D15" s="14" t="s">
        <v>17</v>
      </c>
      <c r="E15" s="14" t="s">
        <v>68</v>
      </c>
      <c r="F15" s="14" t="s">
        <v>10</v>
      </c>
      <c r="G15" s="14" t="s">
        <v>138</v>
      </c>
      <c r="H15" s="15">
        <v>50</v>
      </c>
      <c r="I15" s="15" t="s">
        <v>21</v>
      </c>
      <c r="J15" s="15">
        <v>0</v>
      </c>
      <c r="K15" s="14" t="s">
        <v>16</v>
      </c>
      <c r="L15" s="14" t="s">
        <v>237</v>
      </c>
      <c r="M15" s="17">
        <v>574600.47992528498</v>
      </c>
      <c r="N15" s="17">
        <v>6140970.4913382996</v>
      </c>
    </row>
    <row r="16" spans="1:14" x14ac:dyDescent="0.25">
      <c r="A16" s="14" t="s">
        <v>712</v>
      </c>
      <c r="B16" s="14" t="s">
        <v>34</v>
      </c>
      <c r="C16" s="14" t="s">
        <v>34</v>
      </c>
      <c r="D16" s="14" t="s">
        <v>17</v>
      </c>
      <c r="E16" s="14" t="s">
        <v>68</v>
      </c>
      <c r="F16" s="14" t="s">
        <v>20</v>
      </c>
      <c r="G16" s="14" t="s">
        <v>138</v>
      </c>
      <c r="H16" s="15">
        <v>37</v>
      </c>
      <c r="I16" s="15" t="s">
        <v>21</v>
      </c>
      <c r="J16" s="15">
        <v>0</v>
      </c>
      <c r="K16" s="14" t="s">
        <v>20</v>
      </c>
      <c r="L16" s="14" t="s">
        <v>238</v>
      </c>
      <c r="M16" s="17">
        <v>587250.02260000003</v>
      </c>
      <c r="N16" s="17">
        <v>6139105.9297000002</v>
      </c>
    </row>
    <row r="17" spans="1:14" x14ac:dyDescent="0.25">
      <c r="A17" s="14" t="s">
        <v>713</v>
      </c>
      <c r="B17" s="14" t="s">
        <v>31</v>
      </c>
      <c r="C17" s="14" t="s">
        <v>31</v>
      </c>
      <c r="D17" s="14" t="s">
        <v>11</v>
      </c>
      <c r="E17" s="14" t="s">
        <v>68</v>
      </c>
      <c r="F17" s="14" t="s">
        <v>18</v>
      </c>
      <c r="G17" s="14" t="s">
        <v>138</v>
      </c>
      <c r="H17" s="15">
        <v>46</v>
      </c>
      <c r="I17" s="15" t="s">
        <v>21</v>
      </c>
      <c r="J17" s="15">
        <v>0</v>
      </c>
      <c r="K17" s="14" t="s">
        <v>16</v>
      </c>
      <c r="L17" s="14" t="s">
        <v>239</v>
      </c>
      <c r="M17" s="17">
        <v>570931.59</v>
      </c>
      <c r="N17" s="17">
        <v>6229061.6799999997</v>
      </c>
    </row>
    <row r="18" spans="1:14" x14ac:dyDescent="0.25">
      <c r="A18" s="14" t="s">
        <v>714</v>
      </c>
      <c r="B18" s="14" t="s">
        <v>33</v>
      </c>
      <c r="C18" s="14" t="s">
        <v>136</v>
      </c>
      <c r="D18" s="14" t="s">
        <v>11</v>
      </c>
      <c r="E18" s="14" t="s">
        <v>68</v>
      </c>
      <c r="F18" s="14" t="s">
        <v>16</v>
      </c>
      <c r="G18" s="14" t="s">
        <v>139</v>
      </c>
      <c r="H18" s="15">
        <v>78</v>
      </c>
      <c r="I18" s="15" t="s">
        <v>21</v>
      </c>
      <c r="J18" s="15">
        <v>0</v>
      </c>
      <c r="K18" s="14" t="s">
        <v>20</v>
      </c>
      <c r="L18" s="14" t="s">
        <v>280</v>
      </c>
      <c r="M18" s="17">
        <v>650911.48084746394</v>
      </c>
      <c r="N18" s="17">
        <v>6150383.1674070703</v>
      </c>
    </row>
    <row r="19" spans="1:14" x14ac:dyDescent="0.25">
      <c r="A19" s="14" t="s">
        <v>714</v>
      </c>
      <c r="B19" s="14" t="s">
        <v>33</v>
      </c>
      <c r="C19" s="14" t="s">
        <v>136</v>
      </c>
      <c r="D19" s="14" t="s">
        <v>11</v>
      </c>
      <c r="E19" s="14" t="s">
        <v>68</v>
      </c>
      <c r="F19" s="14" t="s">
        <v>16</v>
      </c>
      <c r="G19" s="14" t="s">
        <v>138</v>
      </c>
      <c r="H19" s="15">
        <v>65</v>
      </c>
      <c r="I19" s="15" t="s">
        <v>23</v>
      </c>
      <c r="J19" s="15">
        <v>0</v>
      </c>
      <c r="K19" s="14" t="s">
        <v>20</v>
      </c>
      <c r="L19" s="14" t="s">
        <v>280</v>
      </c>
      <c r="M19" s="17">
        <v>650911.48084746394</v>
      </c>
      <c r="N19" s="17">
        <v>6150383.1674070703</v>
      </c>
    </row>
    <row r="20" spans="1:14" x14ac:dyDescent="0.25">
      <c r="A20" s="14" t="s">
        <v>715</v>
      </c>
      <c r="B20" s="14" t="s">
        <v>26</v>
      </c>
      <c r="C20" s="14" t="s">
        <v>136</v>
      </c>
      <c r="D20" s="14" t="s">
        <v>11</v>
      </c>
      <c r="E20" s="14" t="s">
        <v>13</v>
      </c>
      <c r="F20" s="14" t="s">
        <v>20</v>
      </c>
      <c r="G20" s="14" t="s">
        <v>138</v>
      </c>
      <c r="H20" s="15">
        <v>54</v>
      </c>
      <c r="I20" s="15" t="s">
        <v>21</v>
      </c>
      <c r="J20" s="15">
        <v>0</v>
      </c>
      <c r="L20" s="14" t="s">
        <v>241</v>
      </c>
      <c r="M20" s="17">
        <v>571769.94964773499</v>
      </c>
      <c r="N20" s="17">
        <v>6176786.5202137697</v>
      </c>
    </row>
    <row r="21" spans="1:14" x14ac:dyDescent="0.25">
      <c r="A21" s="14" t="s">
        <v>716</v>
      </c>
      <c r="B21" s="14" t="s">
        <v>35</v>
      </c>
      <c r="C21" s="14" t="s">
        <v>136</v>
      </c>
      <c r="D21" s="14" t="s">
        <v>11</v>
      </c>
      <c r="E21" s="14" t="s">
        <v>68</v>
      </c>
      <c r="F21" s="14" t="s">
        <v>20</v>
      </c>
      <c r="G21" s="14" t="s">
        <v>139</v>
      </c>
      <c r="H21" s="15">
        <v>13</v>
      </c>
      <c r="I21" s="15" t="s">
        <v>23</v>
      </c>
      <c r="J21" s="15">
        <v>0</v>
      </c>
      <c r="K21" s="14" t="s">
        <v>15</v>
      </c>
      <c r="L21" s="14" t="s">
        <v>243</v>
      </c>
      <c r="M21" s="17">
        <v>426664.566683368</v>
      </c>
      <c r="N21" s="17">
        <v>6395315.2720356798</v>
      </c>
    </row>
    <row r="22" spans="1:14" x14ac:dyDescent="0.25">
      <c r="A22" s="14" t="s">
        <v>716</v>
      </c>
      <c r="B22" s="14" t="s">
        <v>35</v>
      </c>
      <c r="C22" s="14" t="s">
        <v>136</v>
      </c>
      <c r="D22" s="14" t="s">
        <v>11</v>
      </c>
      <c r="E22" s="14" t="s">
        <v>68</v>
      </c>
      <c r="F22" s="14" t="s">
        <v>20</v>
      </c>
      <c r="G22" s="14" t="s">
        <v>139</v>
      </c>
      <c r="H22" s="15">
        <v>38</v>
      </c>
      <c r="I22" s="15" t="s">
        <v>23</v>
      </c>
      <c r="J22" s="15">
        <v>0</v>
      </c>
      <c r="K22" s="14" t="s">
        <v>15</v>
      </c>
      <c r="L22" s="14" t="s">
        <v>243</v>
      </c>
      <c r="M22" s="17">
        <v>426664.566683368</v>
      </c>
      <c r="N22" s="17">
        <v>6395315.2720356798</v>
      </c>
    </row>
    <row r="23" spans="1:14" x14ac:dyDescent="0.25">
      <c r="A23" s="14" t="s">
        <v>716</v>
      </c>
      <c r="B23" s="14" t="s">
        <v>35</v>
      </c>
      <c r="C23" s="14" t="s">
        <v>136</v>
      </c>
      <c r="D23" s="14" t="s">
        <v>11</v>
      </c>
      <c r="E23" s="14" t="s">
        <v>68</v>
      </c>
      <c r="F23" s="14" t="s">
        <v>20</v>
      </c>
      <c r="G23" s="14" t="s">
        <v>139</v>
      </c>
      <c r="H23" s="15">
        <v>8</v>
      </c>
      <c r="I23" s="15" t="s">
        <v>23</v>
      </c>
      <c r="J23" s="15">
        <v>0</v>
      </c>
      <c r="K23" s="14" t="s">
        <v>15</v>
      </c>
      <c r="L23" s="14" t="s">
        <v>243</v>
      </c>
      <c r="M23" s="17">
        <v>426664.566683368</v>
      </c>
      <c r="N23" s="17">
        <v>6395315.2720356798</v>
      </c>
    </row>
    <row r="24" spans="1:14" x14ac:dyDescent="0.25">
      <c r="A24" s="14" t="s">
        <v>716</v>
      </c>
      <c r="B24" s="14" t="s">
        <v>35</v>
      </c>
      <c r="C24" s="14" t="s">
        <v>136</v>
      </c>
      <c r="D24" s="14" t="s">
        <v>11</v>
      </c>
      <c r="E24" s="14" t="s">
        <v>68</v>
      </c>
      <c r="F24" s="14" t="s">
        <v>20</v>
      </c>
      <c r="G24" s="14" t="s">
        <v>138</v>
      </c>
      <c r="H24" s="15">
        <v>40</v>
      </c>
      <c r="I24" s="15" t="s">
        <v>21</v>
      </c>
      <c r="J24" s="15">
        <v>0</v>
      </c>
      <c r="K24" s="14" t="s">
        <v>15</v>
      </c>
      <c r="L24" s="14" t="s">
        <v>243</v>
      </c>
      <c r="M24" s="17">
        <v>426664.566683368</v>
      </c>
      <c r="N24" s="17">
        <v>6395315.2720356798</v>
      </c>
    </row>
    <row r="25" spans="1:14" x14ac:dyDescent="0.25">
      <c r="A25" s="14" t="s">
        <v>717</v>
      </c>
      <c r="B25" s="14" t="s">
        <v>26</v>
      </c>
      <c r="C25" s="14" t="s">
        <v>148</v>
      </c>
      <c r="D25" s="14" t="s">
        <v>11</v>
      </c>
      <c r="E25" s="14" t="s">
        <v>68</v>
      </c>
      <c r="F25" s="14" t="s">
        <v>10</v>
      </c>
      <c r="G25" s="14" t="s">
        <v>138</v>
      </c>
      <c r="H25" s="15">
        <v>23</v>
      </c>
      <c r="I25" s="15" t="s">
        <v>23</v>
      </c>
      <c r="J25" s="15">
        <v>1</v>
      </c>
      <c r="K25" s="14" t="s">
        <v>16</v>
      </c>
      <c r="L25" s="14" t="s">
        <v>240</v>
      </c>
      <c r="M25" s="17">
        <v>597117.87742692395</v>
      </c>
      <c r="N25" s="17">
        <v>6149469.0301621296</v>
      </c>
    </row>
    <row r="26" spans="1:14" x14ac:dyDescent="0.25">
      <c r="A26" s="14" t="s">
        <v>718</v>
      </c>
      <c r="B26" s="14" t="s">
        <v>34</v>
      </c>
      <c r="C26" s="14" t="s">
        <v>34</v>
      </c>
      <c r="D26" s="14" t="s">
        <v>17</v>
      </c>
      <c r="E26" s="14" t="s">
        <v>68</v>
      </c>
      <c r="F26" s="14" t="s">
        <v>16</v>
      </c>
      <c r="G26" s="14" t="s">
        <v>139</v>
      </c>
      <c r="H26" s="15">
        <v>27</v>
      </c>
      <c r="I26" s="15" t="s">
        <v>23</v>
      </c>
      <c r="J26" s="15">
        <v>0</v>
      </c>
      <c r="K26" s="14" t="s">
        <v>45</v>
      </c>
      <c r="L26" s="14" t="s">
        <v>244</v>
      </c>
      <c r="M26" s="17">
        <v>577706.86610906897</v>
      </c>
      <c r="N26" s="17">
        <v>6140155.7141620899</v>
      </c>
    </row>
    <row r="27" spans="1:14" x14ac:dyDescent="0.25">
      <c r="A27" s="14" t="s">
        <v>719</v>
      </c>
      <c r="B27" s="14" t="s">
        <v>26</v>
      </c>
      <c r="C27" s="14" t="s">
        <v>198</v>
      </c>
      <c r="D27" s="14" t="s">
        <v>11</v>
      </c>
      <c r="E27" s="14" t="s">
        <v>68</v>
      </c>
      <c r="F27" s="14" t="s">
        <v>16</v>
      </c>
      <c r="G27" s="14" t="s">
        <v>139</v>
      </c>
      <c r="H27" s="15">
        <v>75</v>
      </c>
      <c r="I27" s="15" t="s">
        <v>23</v>
      </c>
      <c r="J27" s="15">
        <v>0</v>
      </c>
      <c r="K27" s="14" t="s">
        <v>20</v>
      </c>
      <c r="L27" s="14" t="s">
        <v>242</v>
      </c>
      <c r="M27" s="17">
        <v>605378.31581377506</v>
      </c>
      <c r="N27" s="17">
        <v>6151153.6439096797</v>
      </c>
    </row>
    <row r="28" spans="1:14" x14ac:dyDescent="0.25">
      <c r="A28" s="14" t="s">
        <v>719</v>
      </c>
      <c r="B28" s="14" t="s">
        <v>26</v>
      </c>
      <c r="C28" s="14" t="s">
        <v>198</v>
      </c>
      <c r="D28" s="14" t="s">
        <v>11</v>
      </c>
      <c r="E28" s="14" t="s">
        <v>68</v>
      </c>
      <c r="F28" s="14" t="s">
        <v>16</v>
      </c>
      <c r="G28" s="14" t="s">
        <v>138</v>
      </c>
      <c r="H28" s="15">
        <v>73</v>
      </c>
      <c r="I28" s="15" t="s">
        <v>21</v>
      </c>
      <c r="J28" s="15">
        <v>0</v>
      </c>
      <c r="K28" s="14" t="s">
        <v>20</v>
      </c>
      <c r="L28" s="14" t="s">
        <v>242</v>
      </c>
      <c r="M28" s="17">
        <v>605378.31581377506</v>
      </c>
      <c r="N28" s="17">
        <v>6151153.6439096797</v>
      </c>
    </row>
    <row r="29" spans="1:14" x14ac:dyDescent="0.25">
      <c r="A29" s="14" t="s">
        <v>720</v>
      </c>
      <c r="B29" s="14" t="s">
        <v>34</v>
      </c>
      <c r="C29" s="14" t="s">
        <v>34</v>
      </c>
      <c r="D29" s="14" t="s">
        <v>11</v>
      </c>
      <c r="E29" s="14" t="s">
        <v>70</v>
      </c>
      <c r="F29" s="14" t="s">
        <v>10</v>
      </c>
      <c r="G29" s="14" t="s">
        <v>138</v>
      </c>
      <c r="H29" s="15">
        <v>25</v>
      </c>
      <c r="I29" s="15" t="s">
        <v>21</v>
      </c>
      <c r="J29" s="15">
        <v>25</v>
      </c>
      <c r="L29" s="14" t="s">
        <v>282</v>
      </c>
      <c r="M29" s="17">
        <v>578668.01012420899</v>
      </c>
      <c r="N29" s="17">
        <v>6150480.65276404</v>
      </c>
    </row>
    <row r="30" spans="1:14" x14ac:dyDescent="0.25">
      <c r="A30" s="14" t="s">
        <v>721</v>
      </c>
      <c r="B30" s="14" t="s">
        <v>38</v>
      </c>
      <c r="C30" s="14" t="s">
        <v>136</v>
      </c>
      <c r="D30" s="14" t="s">
        <v>11</v>
      </c>
      <c r="E30" s="14" t="s">
        <v>13</v>
      </c>
      <c r="F30" s="14" t="s">
        <v>16</v>
      </c>
      <c r="G30" s="14" t="s">
        <v>138</v>
      </c>
      <c r="H30" s="15">
        <v>74</v>
      </c>
      <c r="I30" s="15" t="s">
        <v>21</v>
      </c>
      <c r="J30" s="15">
        <v>1</v>
      </c>
      <c r="L30" s="14" t="s">
        <v>247</v>
      </c>
      <c r="M30" s="17">
        <v>750763.84412996995</v>
      </c>
      <c r="N30" s="17">
        <v>6276245.2388706701</v>
      </c>
    </row>
    <row r="31" spans="1:14" x14ac:dyDescent="0.25">
      <c r="A31" s="14" t="s">
        <v>722</v>
      </c>
      <c r="B31" s="14" t="s">
        <v>25</v>
      </c>
      <c r="C31" s="14" t="s">
        <v>136</v>
      </c>
      <c r="D31" s="14" t="s">
        <v>11</v>
      </c>
      <c r="E31" s="14" t="s">
        <v>68</v>
      </c>
      <c r="F31" s="14" t="s">
        <v>10</v>
      </c>
      <c r="G31" s="14" t="s">
        <v>138</v>
      </c>
      <c r="H31" s="15">
        <v>72</v>
      </c>
      <c r="I31" s="15" t="s">
        <v>21</v>
      </c>
      <c r="J31" s="15">
        <v>0</v>
      </c>
      <c r="K31" s="14" t="s">
        <v>15</v>
      </c>
      <c r="L31" s="14" t="s">
        <v>245</v>
      </c>
      <c r="M31" s="17">
        <v>561252.53940000001</v>
      </c>
      <c r="N31" s="17">
        <v>6608981.4616999999</v>
      </c>
    </row>
    <row r="32" spans="1:14" x14ac:dyDescent="0.25">
      <c r="A32" s="14" t="s">
        <v>723</v>
      </c>
      <c r="B32" s="14" t="s">
        <v>32</v>
      </c>
      <c r="C32" s="14" t="s">
        <v>166</v>
      </c>
      <c r="D32" s="14" t="s">
        <v>17</v>
      </c>
      <c r="E32" s="14" t="s">
        <v>69</v>
      </c>
      <c r="F32" s="14" t="s">
        <v>128</v>
      </c>
      <c r="G32" s="14" t="s">
        <v>128</v>
      </c>
      <c r="H32" s="15">
        <v>77</v>
      </c>
      <c r="I32" s="15" t="s">
        <v>23</v>
      </c>
      <c r="J32" s="15">
        <v>0</v>
      </c>
      <c r="K32" s="14" t="s">
        <v>16</v>
      </c>
      <c r="L32" s="14" t="s">
        <v>246</v>
      </c>
      <c r="M32" s="17">
        <v>663786.43001052097</v>
      </c>
      <c r="N32" s="17">
        <v>6195807.6027226802</v>
      </c>
    </row>
    <row r="33" spans="1:14" x14ac:dyDescent="0.25">
      <c r="A33" s="14" t="s">
        <v>724</v>
      </c>
      <c r="B33" s="14" t="s">
        <v>35</v>
      </c>
      <c r="C33" s="14" t="s">
        <v>35</v>
      </c>
      <c r="D33" s="14" t="s">
        <v>11</v>
      </c>
      <c r="E33" s="14" t="s">
        <v>68</v>
      </c>
      <c r="F33" s="14" t="s">
        <v>668</v>
      </c>
      <c r="G33" s="14" t="s">
        <v>138</v>
      </c>
      <c r="H33" s="15">
        <v>76</v>
      </c>
      <c r="I33" s="15" t="s">
        <v>21</v>
      </c>
      <c r="J33" s="15">
        <v>0</v>
      </c>
      <c r="K33" s="14" t="s">
        <v>20</v>
      </c>
      <c r="L33" s="14" t="s">
        <v>248</v>
      </c>
      <c r="M33" s="17">
        <v>401458.52226580097</v>
      </c>
      <c r="N33" s="17">
        <v>6424009.6591020999</v>
      </c>
    </row>
    <row r="34" spans="1:14" x14ac:dyDescent="0.25">
      <c r="A34" s="14" t="s">
        <v>725</v>
      </c>
      <c r="B34" s="14" t="s">
        <v>36</v>
      </c>
      <c r="C34" s="14" t="s">
        <v>182</v>
      </c>
      <c r="D34" s="14" t="s">
        <v>11</v>
      </c>
      <c r="E34" s="14" t="s">
        <v>13</v>
      </c>
      <c r="F34" s="14" t="s">
        <v>10</v>
      </c>
      <c r="G34" s="14" t="s">
        <v>138</v>
      </c>
      <c r="H34" s="15">
        <v>18</v>
      </c>
      <c r="I34" s="15" t="s">
        <v>21</v>
      </c>
      <c r="J34" s="15">
        <v>0</v>
      </c>
      <c r="L34" s="14" t="s">
        <v>249</v>
      </c>
      <c r="M34" s="17">
        <v>380142.34159999999</v>
      </c>
      <c r="N34" s="17">
        <v>6332004.3197999997</v>
      </c>
    </row>
    <row r="35" spans="1:14" x14ac:dyDescent="0.25">
      <c r="A35" s="14" t="s">
        <v>726</v>
      </c>
      <c r="B35" s="14" t="s">
        <v>40</v>
      </c>
      <c r="C35" s="14" t="s">
        <v>142</v>
      </c>
      <c r="D35" s="14" t="s">
        <v>11</v>
      </c>
      <c r="E35" s="14" t="s">
        <v>68</v>
      </c>
      <c r="F35" s="14" t="s">
        <v>10</v>
      </c>
      <c r="G35" s="14" t="s">
        <v>138</v>
      </c>
      <c r="H35" s="15">
        <v>38</v>
      </c>
      <c r="I35" s="15" t="s">
        <v>21</v>
      </c>
      <c r="J35" s="15">
        <v>9</v>
      </c>
      <c r="K35" s="14" t="s">
        <v>20</v>
      </c>
      <c r="L35" s="14" t="s">
        <v>262</v>
      </c>
      <c r="M35" s="17">
        <v>558632.29769443197</v>
      </c>
      <c r="N35" s="17">
        <v>6151607.6938205604</v>
      </c>
    </row>
    <row r="36" spans="1:14" x14ac:dyDescent="0.25">
      <c r="A36" s="14" t="s">
        <v>727</v>
      </c>
      <c r="B36" s="14" t="s">
        <v>26</v>
      </c>
      <c r="C36" s="14" t="s">
        <v>141</v>
      </c>
      <c r="D36" s="14" t="s">
        <v>17</v>
      </c>
      <c r="E36" s="14" t="s">
        <v>13</v>
      </c>
      <c r="F36" s="14" t="s">
        <v>10</v>
      </c>
      <c r="G36" s="14" t="s">
        <v>138</v>
      </c>
      <c r="H36" s="15">
        <v>30</v>
      </c>
      <c r="I36" s="15" t="s">
        <v>21</v>
      </c>
      <c r="J36" s="15">
        <v>24</v>
      </c>
      <c r="L36" s="14" t="s">
        <v>283</v>
      </c>
      <c r="M36" s="17">
        <v>572845.83963198005</v>
      </c>
      <c r="N36" s="17">
        <v>6157045.1882045697</v>
      </c>
    </row>
    <row r="37" spans="1:14" x14ac:dyDescent="0.25">
      <c r="A37" s="14" t="s">
        <v>728</v>
      </c>
      <c r="B37" s="14" t="s">
        <v>34</v>
      </c>
      <c r="C37" s="14" t="s">
        <v>34</v>
      </c>
      <c r="D37" s="14" t="s">
        <v>17</v>
      </c>
      <c r="E37" s="14" t="s">
        <v>69</v>
      </c>
      <c r="F37" s="14" t="s">
        <v>128</v>
      </c>
      <c r="G37" s="14" t="s">
        <v>128</v>
      </c>
      <c r="H37" s="15">
        <v>68</v>
      </c>
      <c r="I37" s="15" t="s">
        <v>23</v>
      </c>
      <c r="J37" s="15">
        <v>3</v>
      </c>
      <c r="K37" s="14" t="s">
        <v>16</v>
      </c>
      <c r="L37" s="14" t="s">
        <v>252</v>
      </c>
      <c r="M37" s="17">
        <v>577845.93322101794</v>
      </c>
      <c r="N37" s="17">
        <v>6136190.9053488998</v>
      </c>
    </row>
    <row r="38" spans="1:14" x14ac:dyDescent="0.25">
      <c r="A38" s="14" t="s">
        <v>729</v>
      </c>
      <c r="B38" s="14" t="s">
        <v>34</v>
      </c>
      <c r="C38" s="14" t="s">
        <v>34</v>
      </c>
      <c r="D38" s="14" t="s">
        <v>17</v>
      </c>
      <c r="E38" s="14" t="s">
        <v>68</v>
      </c>
      <c r="F38" s="14" t="s">
        <v>10</v>
      </c>
      <c r="G38" s="14" t="s">
        <v>138</v>
      </c>
      <c r="H38" s="15">
        <v>18</v>
      </c>
      <c r="I38" s="15" t="s">
        <v>23</v>
      </c>
      <c r="J38" s="15">
        <v>0</v>
      </c>
      <c r="K38" s="14" t="s">
        <v>10</v>
      </c>
      <c r="L38" s="14" t="s">
        <v>167</v>
      </c>
      <c r="M38" s="17">
        <v>568466.16965042299</v>
      </c>
      <c r="N38" s="17">
        <v>6140357.6200895198</v>
      </c>
    </row>
    <row r="39" spans="1:14" x14ac:dyDescent="0.25">
      <c r="A39" s="14" t="s">
        <v>730</v>
      </c>
      <c r="B39" s="14" t="s">
        <v>27</v>
      </c>
      <c r="C39" s="14" t="s">
        <v>136</v>
      </c>
      <c r="D39" s="14" t="s">
        <v>11</v>
      </c>
      <c r="E39" s="14" t="s">
        <v>13</v>
      </c>
      <c r="F39" s="14" t="s">
        <v>20</v>
      </c>
      <c r="G39" s="14" t="s">
        <v>139</v>
      </c>
      <c r="H39" s="15">
        <v>13</v>
      </c>
      <c r="I39" s="15" t="s">
        <v>23</v>
      </c>
      <c r="J39" s="15">
        <v>1</v>
      </c>
      <c r="L39" s="14" t="s">
        <v>250</v>
      </c>
      <c r="M39" s="17">
        <v>761206.22798184794</v>
      </c>
      <c r="N39" s="17">
        <v>6381508.0123542696</v>
      </c>
    </row>
    <row r="40" spans="1:14" x14ac:dyDescent="0.25">
      <c r="A40" s="14" t="s">
        <v>730</v>
      </c>
      <c r="B40" s="14" t="s">
        <v>27</v>
      </c>
      <c r="C40" s="14" t="s">
        <v>136</v>
      </c>
      <c r="D40" s="14" t="s">
        <v>11</v>
      </c>
      <c r="E40" s="14" t="s">
        <v>13</v>
      </c>
      <c r="F40" s="14" t="s">
        <v>20</v>
      </c>
      <c r="G40" s="14" t="s">
        <v>138</v>
      </c>
      <c r="H40" s="15">
        <v>62</v>
      </c>
      <c r="I40" s="15" t="s">
        <v>21</v>
      </c>
      <c r="J40" s="15">
        <v>1</v>
      </c>
      <c r="L40" s="14" t="s">
        <v>250</v>
      </c>
      <c r="M40" s="17">
        <v>761206.22798184794</v>
      </c>
      <c r="N40" s="17">
        <v>6381508.0123542696</v>
      </c>
    </row>
    <row r="41" spans="1:14" x14ac:dyDescent="0.25">
      <c r="A41" s="14" t="s">
        <v>731</v>
      </c>
      <c r="B41" s="14" t="s">
        <v>35</v>
      </c>
      <c r="C41" s="14" t="s">
        <v>195</v>
      </c>
      <c r="D41" s="14" t="s">
        <v>17</v>
      </c>
      <c r="E41" s="14" t="s">
        <v>68</v>
      </c>
      <c r="F41" s="14" t="s">
        <v>10</v>
      </c>
      <c r="G41" s="14" t="s">
        <v>138</v>
      </c>
      <c r="H41" s="15">
        <v>43</v>
      </c>
      <c r="I41" s="15" t="s">
        <v>21</v>
      </c>
      <c r="J41" s="15">
        <v>23</v>
      </c>
      <c r="K41" s="14" t="s">
        <v>10</v>
      </c>
      <c r="L41" s="14" t="s">
        <v>276</v>
      </c>
      <c r="M41" s="17">
        <v>571577.59394991398</v>
      </c>
      <c r="N41" s="17">
        <v>6472473.27408728</v>
      </c>
    </row>
    <row r="42" spans="1:14" x14ac:dyDescent="0.25">
      <c r="A42" s="14" t="s">
        <v>732</v>
      </c>
      <c r="B42" s="14" t="s">
        <v>38</v>
      </c>
      <c r="C42" s="14" t="s">
        <v>136</v>
      </c>
      <c r="D42" s="14" t="s">
        <v>11</v>
      </c>
      <c r="E42" s="14" t="s">
        <v>13</v>
      </c>
      <c r="F42" s="14" t="s">
        <v>16</v>
      </c>
      <c r="G42" s="14" t="s">
        <v>138</v>
      </c>
      <c r="H42" s="15">
        <v>49</v>
      </c>
      <c r="I42" s="15" t="s">
        <v>23</v>
      </c>
      <c r="J42" s="15">
        <v>0</v>
      </c>
      <c r="L42" s="14" t="s">
        <v>251</v>
      </c>
      <c r="M42" s="17">
        <v>727838.98786711204</v>
      </c>
      <c r="N42" s="17">
        <v>6149220.9662353899</v>
      </c>
    </row>
    <row r="43" spans="1:14" x14ac:dyDescent="0.25">
      <c r="A43" s="14" t="s">
        <v>733</v>
      </c>
      <c r="B43" s="14" t="s">
        <v>34</v>
      </c>
      <c r="C43" s="14" t="s">
        <v>34</v>
      </c>
      <c r="D43" s="14" t="s">
        <v>17</v>
      </c>
      <c r="E43" s="14" t="s">
        <v>68</v>
      </c>
      <c r="F43" s="14" t="s">
        <v>10</v>
      </c>
      <c r="G43" s="14" t="s">
        <v>138</v>
      </c>
      <c r="H43" s="15">
        <v>20</v>
      </c>
      <c r="I43" s="15" t="s">
        <v>21</v>
      </c>
      <c r="J43" s="15">
        <v>0</v>
      </c>
      <c r="K43" s="14" t="s">
        <v>45</v>
      </c>
      <c r="L43" s="14" t="s">
        <v>253</v>
      </c>
      <c r="M43" s="17">
        <v>570971.53833150503</v>
      </c>
      <c r="N43" s="17">
        <v>6141932.1406168798</v>
      </c>
    </row>
    <row r="44" spans="1:14" x14ac:dyDescent="0.25">
      <c r="A44" s="14" t="s">
        <v>734</v>
      </c>
      <c r="B44" s="14" t="s">
        <v>34</v>
      </c>
      <c r="C44" s="14" t="s">
        <v>34</v>
      </c>
      <c r="D44" s="14" t="s">
        <v>17</v>
      </c>
      <c r="E44" s="14" t="s">
        <v>68</v>
      </c>
      <c r="F44" s="14" t="s">
        <v>10</v>
      </c>
      <c r="G44" s="14" t="s">
        <v>138</v>
      </c>
      <c r="H44" s="15">
        <v>42</v>
      </c>
      <c r="I44" s="15" t="s">
        <v>21</v>
      </c>
      <c r="J44" s="15">
        <v>0</v>
      </c>
      <c r="K44" s="14" t="s">
        <v>16</v>
      </c>
      <c r="L44" s="14" t="s">
        <v>255</v>
      </c>
      <c r="M44" s="17">
        <v>581219.21816550102</v>
      </c>
      <c r="N44" s="17">
        <v>6139123.51415247</v>
      </c>
    </row>
    <row r="45" spans="1:14" x14ac:dyDescent="0.25">
      <c r="A45" s="14" t="s">
        <v>735</v>
      </c>
      <c r="B45" s="14" t="s">
        <v>34</v>
      </c>
      <c r="C45" s="14" t="s">
        <v>34</v>
      </c>
      <c r="D45" s="14" t="s">
        <v>17</v>
      </c>
      <c r="E45" s="14" t="s">
        <v>70</v>
      </c>
      <c r="F45" s="14" t="s">
        <v>10</v>
      </c>
      <c r="G45" s="14" t="s">
        <v>138</v>
      </c>
      <c r="H45" s="15">
        <v>38</v>
      </c>
      <c r="I45" s="15" t="s">
        <v>21</v>
      </c>
      <c r="J45" s="15">
        <v>0</v>
      </c>
      <c r="L45" s="14" t="s">
        <v>254</v>
      </c>
      <c r="M45" s="17">
        <v>580332.66034067399</v>
      </c>
      <c r="N45" s="17">
        <v>6142644.4822800905</v>
      </c>
    </row>
    <row r="46" spans="1:14" x14ac:dyDescent="0.25">
      <c r="A46" s="14" t="s">
        <v>736</v>
      </c>
      <c r="B46" s="14" t="s">
        <v>26</v>
      </c>
      <c r="C46" s="14" t="s">
        <v>136</v>
      </c>
      <c r="D46" s="14" t="s">
        <v>11</v>
      </c>
      <c r="E46" s="14" t="s">
        <v>68</v>
      </c>
      <c r="F46" s="14" t="s">
        <v>10</v>
      </c>
      <c r="G46" s="14" t="s">
        <v>138</v>
      </c>
      <c r="H46" s="15">
        <v>20</v>
      </c>
      <c r="I46" s="15" t="s">
        <v>21</v>
      </c>
      <c r="J46" s="15">
        <v>1</v>
      </c>
      <c r="K46" s="14" t="s">
        <v>15</v>
      </c>
      <c r="L46" s="14" t="s">
        <v>263</v>
      </c>
      <c r="M46" s="17">
        <v>575619.642703066</v>
      </c>
      <c r="N46" s="17">
        <v>6167949.4520332403</v>
      </c>
    </row>
    <row r="47" spans="1:14" x14ac:dyDescent="0.25">
      <c r="A47" s="14" t="s">
        <v>737</v>
      </c>
      <c r="B47" s="14" t="s">
        <v>43</v>
      </c>
      <c r="C47" s="14" t="s">
        <v>136</v>
      </c>
      <c r="D47" s="14" t="s">
        <v>11</v>
      </c>
      <c r="E47" s="14" t="s">
        <v>68</v>
      </c>
      <c r="F47" s="14" t="s">
        <v>20</v>
      </c>
      <c r="G47" s="14" t="s">
        <v>138</v>
      </c>
      <c r="H47" s="15">
        <v>68</v>
      </c>
      <c r="I47" s="15" t="s">
        <v>21</v>
      </c>
      <c r="J47" s="15">
        <v>1</v>
      </c>
      <c r="K47" s="14" t="s">
        <v>15</v>
      </c>
      <c r="L47" s="14" t="s">
        <v>256</v>
      </c>
      <c r="M47" s="17">
        <v>735865.11</v>
      </c>
      <c r="N47" s="17">
        <v>6309994.4299999997</v>
      </c>
    </row>
    <row r="48" spans="1:14" x14ac:dyDescent="0.25">
      <c r="A48" s="14" t="s">
        <v>738</v>
      </c>
      <c r="B48" s="14" t="s">
        <v>28</v>
      </c>
      <c r="C48" s="14" t="s">
        <v>3</v>
      </c>
      <c r="D48" s="14" t="s">
        <v>17</v>
      </c>
      <c r="E48" s="14" t="s">
        <v>68</v>
      </c>
      <c r="F48" s="14" t="s">
        <v>10</v>
      </c>
      <c r="G48" s="14" t="s">
        <v>138</v>
      </c>
      <c r="H48" s="15">
        <v>25</v>
      </c>
      <c r="I48" s="15" t="s">
        <v>21</v>
      </c>
      <c r="J48" s="15">
        <v>1</v>
      </c>
      <c r="K48" s="14" t="s">
        <v>16</v>
      </c>
      <c r="L48" s="14" t="s">
        <v>257</v>
      </c>
      <c r="M48" s="17">
        <v>478223.24839999998</v>
      </c>
      <c r="N48" s="17">
        <v>6206123.4599000001</v>
      </c>
    </row>
    <row r="49" spans="1:14" x14ac:dyDescent="0.25">
      <c r="A49" s="14" t="s">
        <v>739</v>
      </c>
      <c r="B49" s="14" t="s">
        <v>34</v>
      </c>
      <c r="C49" s="14" t="s">
        <v>34</v>
      </c>
      <c r="D49" s="14" t="s">
        <v>17</v>
      </c>
      <c r="E49" s="14" t="s">
        <v>68</v>
      </c>
      <c r="F49" s="14" t="s">
        <v>18</v>
      </c>
      <c r="G49" s="14" t="s">
        <v>138</v>
      </c>
      <c r="H49" s="15">
        <v>30</v>
      </c>
      <c r="I49" s="15" t="s">
        <v>23</v>
      </c>
      <c r="J49" s="15">
        <v>1</v>
      </c>
      <c r="K49" s="14" t="s">
        <v>16</v>
      </c>
      <c r="L49" s="14" t="s">
        <v>258</v>
      </c>
      <c r="M49" s="17">
        <v>575593.55530000001</v>
      </c>
      <c r="N49" s="17">
        <v>6136122.2361000003</v>
      </c>
    </row>
    <row r="50" spans="1:14" x14ac:dyDescent="0.25">
      <c r="A50" s="14" t="s">
        <v>740</v>
      </c>
      <c r="B50" s="14" t="s">
        <v>34</v>
      </c>
      <c r="C50" s="14" t="s">
        <v>34</v>
      </c>
      <c r="D50" s="14" t="s">
        <v>17</v>
      </c>
      <c r="E50" s="14" t="s">
        <v>69</v>
      </c>
      <c r="F50" s="14" t="s">
        <v>128</v>
      </c>
      <c r="G50" s="14" t="s">
        <v>128</v>
      </c>
      <c r="H50" s="15">
        <v>78</v>
      </c>
      <c r="I50" s="15" t="s">
        <v>21</v>
      </c>
      <c r="J50" s="15">
        <v>11</v>
      </c>
      <c r="K50" s="14" t="s">
        <v>45</v>
      </c>
      <c r="L50" s="14" t="s">
        <v>284</v>
      </c>
      <c r="M50" s="17">
        <v>573915.69506382197</v>
      </c>
      <c r="N50" s="17">
        <v>6143050.5478757899</v>
      </c>
    </row>
    <row r="51" spans="1:14" x14ac:dyDescent="0.25">
      <c r="A51" s="14" t="s">
        <v>741</v>
      </c>
      <c r="B51" s="14" t="s">
        <v>34</v>
      </c>
      <c r="C51" s="14" t="s">
        <v>34</v>
      </c>
      <c r="D51" s="14" t="s">
        <v>17</v>
      </c>
      <c r="E51" s="14" t="s">
        <v>69</v>
      </c>
      <c r="F51" s="14" t="s">
        <v>128</v>
      </c>
      <c r="G51" s="14" t="s">
        <v>128</v>
      </c>
      <c r="H51" s="15">
        <v>62</v>
      </c>
      <c r="I51" s="15" t="s">
        <v>23</v>
      </c>
      <c r="J51" s="15">
        <v>0</v>
      </c>
      <c r="K51" s="14" t="s">
        <v>16</v>
      </c>
      <c r="L51" s="14" t="s">
        <v>259</v>
      </c>
      <c r="M51" s="17">
        <v>573339.25600000005</v>
      </c>
      <c r="N51" s="17">
        <v>6136472.9420999996</v>
      </c>
    </row>
    <row r="52" spans="1:14" x14ac:dyDescent="0.25">
      <c r="A52" s="14" t="s">
        <v>742</v>
      </c>
      <c r="B52" s="14" t="s">
        <v>41</v>
      </c>
      <c r="C52" s="14" t="s">
        <v>136</v>
      </c>
      <c r="D52" s="14" t="s">
        <v>11</v>
      </c>
      <c r="E52" s="14" t="s">
        <v>68</v>
      </c>
      <c r="F52" s="14" t="s">
        <v>10</v>
      </c>
      <c r="G52" s="14" t="s">
        <v>138</v>
      </c>
      <c r="H52" s="15">
        <v>22</v>
      </c>
      <c r="I52" s="15" t="s">
        <v>21</v>
      </c>
      <c r="J52" s="15">
        <v>1</v>
      </c>
      <c r="K52" s="14" t="s">
        <v>15</v>
      </c>
      <c r="L52" s="14" t="s">
        <v>264</v>
      </c>
      <c r="M52" s="17">
        <v>377140.54495501798</v>
      </c>
      <c r="N52" s="17">
        <v>6304127.6131176101</v>
      </c>
    </row>
    <row r="53" spans="1:14" x14ac:dyDescent="0.25">
      <c r="A53" s="14" t="s">
        <v>743</v>
      </c>
      <c r="B53" s="14" t="s">
        <v>34</v>
      </c>
      <c r="C53" s="14" t="s">
        <v>34</v>
      </c>
      <c r="D53" s="14" t="s">
        <v>17</v>
      </c>
      <c r="E53" s="14" t="s">
        <v>68</v>
      </c>
      <c r="F53" s="14" t="s">
        <v>10</v>
      </c>
      <c r="G53" s="14" t="s">
        <v>139</v>
      </c>
      <c r="H53" s="15">
        <v>19</v>
      </c>
      <c r="I53" s="15" t="s">
        <v>23</v>
      </c>
      <c r="J53" s="15">
        <v>1</v>
      </c>
      <c r="K53" s="14" t="s">
        <v>20</v>
      </c>
      <c r="L53" s="14" t="s">
        <v>265</v>
      </c>
      <c r="M53" s="17">
        <v>577472.11809999996</v>
      </c>
      <c r="N53" s="17">
        <v>6144058.1694999998</v>
      </c>
    </row>
    <row r="54" spans="1:14" x14ac:dyDescent="0.25">
      <c r="A54" s="14" t="s">
        <v>744</v>
      </c>
      <c r="B54" s="14" t="s">
        <v>34</v>
      </c>
      <c r="C54" s="14" t="s">
        <v>34</v>
      </c>
      <c r="D54" s="14" t="s">
        <v>17</v>
      </c>
      <c r="E54" s="14" t="s">
        <v>68</v>
      </c>
      <c r="F54" s="14" t="s">
        <v>10</v>
      </c>
      <c r="G54" s="14" t="s">
        <v>138</v>
      </c>
      <c r="H54" s="15">
        <v>65</v>
      </c>
      <c r="I54" s="15" t="s">
        <v>21</v>
      </c>
      <c r="J54" s="15">
        <v>1</v>
      </c>
      <c r="K54" s="14" t="s">
        <v>10</v>
      </c>
      <c r="L54" s="14" t="s">
        <v>260</v>
      </c>
      <c r="M54" s="17">
        <v>571786.40859999997</v>
      </c>
      <c r="N54" s="17">
        <v>6152606.2960000001</v>
      </c>
    </row>
    <row r="55" spans="1:14" x14ac:dyDescent="0.25">
      <c r="A55" s="14" t="s">
        <v>745</v>
      </c>
      <c r="B55" s="14" t="s">
        <v>28</v>
      </c>
      <c r="C55" s="14" t="s">
        <v>146</v>
      </c>
      <c r="D55" s="14" t="s">
        <v>17</v>
      </c>
      <c r="E55" s="14" t="s">
        <v>68</v>
      </c>
      <c r="F55" s="14" t="s">
        <v>10</v>
      </c>
      <c r="G55" s="14" t="s">
        <v>138</v>
      </c>
      <c r="H55" s="15">
        <v>20</v>
      </c>
      <c r="I55" s="15" t="s">
        <v>21</v>
      </c>
      <c r="J55" s="15">
        <v>1</v>
      </c>
      <c r="K55" s="14" t="s">
        <v>16</v>
      </c>
      <c r="L55" s="14" t="s">
        <v>261</v>
      </c>
      <c r="M55" s="17">
        <v>381600.186171379</v>
      </c>
      <c r="N55" s="17">
        <v>6238175.43749208</v>
      </c>
    </row>
    <row r="56" spans="1:14" x14ac:dyDescent="0.25">
      <c r="A56" s="14" t="s">
        <v>746</v>
      </c>
      <c r="B56" s="14" t="s">
        <v>27</v>
      </c>
      <c r="C56" s="14" t="s">
        <v>221</v>
      </c>
      <c r="D56" s="14" t="s">
        <v>11</v>
      </c>
      <c r="E56" s="14" t="s">
        <v>13</v>
      </c>
      <c r="F56" s="14" t="s">
        <v>20</v>
      </c>
      <c r="G56" s="14" t="s">
        <v>138</v>
      </c>
      <c r="H56" s="15">
        <v>70</v>
      </c>
      <c r="I56" s="15" t="s">
        <v>21</v>
      </c>
      <c r="J56" s="15">
        <v>0</v>
      </c>
      <c r="L56" s="14" t="s">
        <v>266</v>
      </c>
      <c r="M56" s="17">
        <v>730597.98938465503</v>
      </c>
      <c r="N56" s="17">
        <v>6399403.4973927801</v>
      </c>
    </row>
    <row r="57" spans="1:14" x14ac:dyDescent="0.25">
      <c r="A57" s="14" t="s">
        <v>747</v>
      </c>
      <c r="B57" s="14" t="s">
        <v>28</v>
      </c>
      <c r="C57" s="14" t="s">
        <v>268</v>
      </c>
      <c r="D57" s="14" t="s">
        <v>17</v>
      </c>
      <c r="E57" s="14" t="s">
        <v>70</v>
      </c>
      <c r="F57" s="14" t="s">
        <v>10</v>
      </c>
      <c r="G57" s="14" t="s">
        <v>138</v>
      </c>
      <c r="H57" s="15">
        <v>49</v>
      </c>
      <c r="I57" s="15" t="s">
        <v>21</v>
      </c>
      <c r="J57" s="15">
        <v>0</v>
      </c>
      <c r="L57" s="14" t="s">
        <v>267</v>
      </c>
      <c r="M57" s="17">
        <v>463121.376392584</v>
      </c>
      <c r="N57" s="17">
        <v>6195011.0615675002</v>
      </c>
    </row>
    <row r="58" spans="1:14" x14ac:dyDescent="0.25">
      <c r="A58" s="14" t="s">
        <v>748</v>
      </c>
      <c r="B58" s="14" t="s">
        <v>34</v>
      </c>
      <c r="C58" s="14" t="s">
        <v>34</v>
      </c>
      <c r="D58" s="14" t="s">
        <v>11</v>
      </c>
      <c r="E58" s="14" t="s">
        <v>68</v>
      </c>
      <c r="F58" s="14" t="s">
        <v>10</v>
      </c>
      <c r="G58" s="14" t="s">
        <v>138</v>
      </c>
      <c r="H58" s="15">
        <v>24</v>
      </c>
      <c r="I58" s="15" t="s">
        <v>21</v>
      </c>
      <c r="J58" s="15">
        <v>0</v>
      </c>
      <c r="K58" s="14" t="s">
        <v>15</v>
      </c>
      <c r="L58" s="14" t="s">
        <v>269</v>
      </c>
      <c r="M58" s="17">
        <v>572348.02879999997</v>
      </c>
      <c r="N58" s="17">
        <v>6140329.8572000004</v>
      </c>
    </row>
    <row r="59" spans="1:14" x14ac:dyDescent="0.25">
      <c r="A59" s="14" t="s">
        <v>749</v>
      </c>
      <c r="B59" s="14" t="s">
        <v>33</v>
      </c>
      <c r="C59" s="14" t="s">
        <v>273</v>
      </c>
      <c r="D59" s="14" t="s">
        <v>17</v>
      </c>
      <c r="E59" s="14" t="s">
        <v>13</v>
      </c>
      <c r="F59" s="14" t="s">
        <v>10</v>
      </c>
      <c r="G59" s="14" t="s">
        <v>138</v>
      </c>
      <c r="H59" s="15">
        <v>20</v>
      </c>
      <c r="I59" s="15" t="s">
        <v>21</v>
      </c>
      <c r="J59" s="15">
        <v>0</v>
      </c>
      <c r="L59" s="14" t="s">
        <v>270</v>
      </c>
      <c r="M59" s="17">
        <v>692229.99569999997</v>
      </c>
      <c r="N59" s="17">
        <v>6134174.9175000004</v>
      </c>
    </row>
    <row r="60" spans="1:14" x14ac:dyDescent="0.25">
      <c r="A60" s="14" t="s">
        <v>750</v>
      </c>
      <c r="B60" s="14" t="s">
        <v>34</v>
      </c>
      <c r="C60" s="14" t="s">
        <v>34</v>
      </c>
      <c r="D60" s="14" t="s">
        <v>17</v>
      </c>
      <c r="E60" s="14" t="s">
        <v>68</v>
      </c>
      <c r="F60" s="14" t="s">
        <v>18</v>
      </c>
      <c r="G60" s="14" t="s">
        <v>138</v>
      </c>
      <c r="H60" s="15">
        <v>39</v>
      </c>
      <c r="I60" s="15" t="s">
        <v>21</v>
      </c>
      <c r="J60" s="15">
        <v>0</v>
      </c>
      <c r="K60" s="14" t="s">
        <v>16</v>
      </c>
      <c r="L60" s="14" t="s">
        <v>271</v>
      </c>
      <c r="M60" s="17">
        <v>570664.21849999996</v>
      </c>
      <c r="N60" s="17">
        <v>6148454.7989999996</v>
      </c>
    </row>
    <row r="61" spans="1:14" x14ac:dyDescent="0.25">
      <c r="A61" s="14" t="s">
        <v>751</v>
      </c>
      <c r="B61" s="14" t="s">
        <v>33</v>
      </c>
      <c r="C61" s="14" t="s">
        <v>149</v>
      </c>
      <c r="D61" s="14" t="s">
        <v>17</v>
      </c>
      <c r="E61" s="14" t="s">
        <v>68</v>
      </c>
      <c r="F61" s="14" t="s">
        <v>10</v>
      </c>
      <c r="G61" s="14" t="s">
        <v>138</v>
      </c>
      <c r="H61" s="15">
        <v>44</v>
      </c>
      <c r="I61" s="15" t="s">
        <v>21</v>
      </c>
      <c r="J61" s="15">
        <v>0</v>
      </c>
      <c r="K61" s="14" t="s">
        <v>16</v>
      </c>
      <c r="L61" s="14" t="s">
        <v>279</v>
      </c>
      <c r="M61" s="17">
        <v>689939.71723726997</v>
      </c>
      <c r="N61" s="17">
        <v>6147351.5897339098</v>
      </c>
    </row>
    <row r="62" spans="1:14" x14ac:dyDescent="0.25">
      <c r="A62" s="14" t="s">
        <v>752</v>
      </c>
      <c r="B62" s="14" t="s">
        <v>37</v>
      </c>
      <c r="C62" s="14" t="s">
        <v>136</v>
      </c>
      <c r="D62" s="14" t="s">
        <v>11</v>
      </c>
      <c r="E62" s="14" t="s">
        <v>13</v>
      </c>
      <c r="F62" s="14" t="s">
        <v>20</v>
      </c>
      <c r="G62" s="14" t="s">
        <v>139</v>
      </c>
      <c r="I62" s="15" t="s">
        <v>21</v>
      </c>
      <c r="J62" s="15">
        <v>21</v>
      </c>
      <c r="L62" s="14" t="s">
        <v>299</v>
      </c>
      <c r="M62" s="17">
        <v>655899.36</v>
      </c>
      <c r="N62" s="17">
        <v>6545173.8200000003</v>
      </c>
    </row>
    <row r="63" spans="1:14" x14ac:dyDescent="0.25">
      <c r="A63" s="14" t="s">
        <v>753</v>
      </c>
      <c r="B63" s="14" t="s">
        <v>26</v>
      </c>
      <c r="C63" s="14" t="s">
        <v>275</v>
      </c>
      <c r="D63" s="14" t="s">
        <v>11</v>
      </c>
      <c r="E63" s="14" t="s">
        <v>68</v>
      </c>
      <c r="F63" s="14" t="s">
        <v>16</v>
      </c>
      <c r="G63" s="14" t="s">
        <v>139</v>
      </c>
      <c r="H63" s="15">
        <v>23</v>
      </c>
      <c r="I63" s="15" t="s">
        <v>21</v>
      </c>
      <c r="J63" s="15">
        <v>1</v>
      </c>
      <c r="K63" s="14" t="s">
        <v>16</v>
      </c>
      <c r="L63" s="14" t="s">
        <v>274</v>
      </c>
      <c r="M63" s="17">
        <v>609034.19999999995</v>
      </c>
      <c r="N63" s="17">
        <v>6151895.3499999996</v>
      </c>
    </row>
    <row r="64" spans="1:14" x14ac:dyDescent="0.25">
      <c r="A64" s="14" t="s">
        <v>754</v>
      </c>
      <c r="B64" s="14" t="s">
        <v>34</v>
      </c>
      <c r="C64" s="14" t="s">
        <v>34</v>
      </c>
      <c r="D64" s="14" t="s">
        <v>17</v>
      </c>
      <c r="E64" s="14" t="s">
        <v>68</v>
      </c>
      <c r="F64" s="14" t="s">
        <v>10</v>
      </c>
      <c r="G64" s="14" t="s">
        <v>139</v>
      </c>
      <c r="H64" s="15">
        <v>69</v>
      </c>
      <c r="I64" s="15" t="s">
        <v>21</v>
      </c>
      <c r="J64" s="15">
        <v>0</v>
      </c>
      <c r="K64" s="14" t="s">
        <v>20</v>
      </c>
      <c r="L64" s="14" t="s">
        <v>272</v>
      </c>
      <c r="M64" s="17">
        <v>567701.3737</v>
      </c>
      <c r="N64" s="17">
        <v>6140034.3777999999</v>
      </c>
    </row>
    <row r="65" spans="1:14" x14ac:dyDescent="0.25">
      <c r="A65" s="14" t="s">
        <v>755</v>
      </c>
      <c r="B65" s="14" t="s">
        <v>34</v>
      </c>
      <c r="C65" s="14" t="s">
        <v>34</v>
      </c>
      <c r="D65" s="14" t="s">
        <v>17</v>
      </c>
      <c r="E65" s="14" t="s">
        <v>68</v>
      </c>
      <c r="F65" s="14" t="s">
        <v>10</v>
      </c>
      <c r="G65" s="14" t="s">
        <v>138</v>
      </c>
      <c r="H65" s="15">
        <v>58</v>
      </c>
      <c r="I65" s="15" t="s">
        <v>21</v>
      </c>
      <c r="J65" s="15">
        <v>0</v>
      </c>
      <c r="K65" s="14" t="s">
        <v>45</v>
      </c>
      <c r="L65" s="14" t="s">
        <v>277</v>
      </c>
      <c r="M65" s="17">
        <v>570930.79810000001</v>
      </c>
      <c r="N65" s="17">
        <v>6149143.8254000004</v>
      </c>
    </row>
    <row r="66" spans="1:14" x14ac:dyDescent="0.25">
      <c r="A66" s="14" t="s">
        <v>756</v>
      </c>
      <c r="B66" s="14" t="s">
        <v>25</v>
      </c>
      <c r="C66" s="14" t="s">
        <v>25</v>
      </c>
      <c r="D66" s="14" t="s">
        <v>17</v>
      </c>
      <c r="E66" s="14" t="s">
        <v>70</v>
      </c>
      <c r="F66" s="14" t="s">
        <v>10</v>
      </c>
      <c r="G66" s="14" t="s">
        <v>138</v>
      </c>
      <c r="H66" s="15">
        <v>65</v>
      </c>
      <c r="I66" s="15" t="s">
        <v>21</v>
      </c>
      <c r="J66" s="15">
        <v>1</v>
      </c>
      <c r="L66" s="14" t="s">
        <v>278</v>
      </c>
      <c r="M66" s="17">
        <v>551414.64565795904</v>
      </c>
      <c r="N66" s="17">
        <v>6635310.3756781695</v>
      </c>
    </row>
    <row r="67" spans="1:14" x14ac:dyDescent="0.25">
      <c r="A67" s="14" t="s">
        <v>757</v>
      </c>
      <c r="B67" s="14" t="s">
        <v>40</v>
      </c>
      <c r="C67" s="14" t="s">
        <v>142</v>
      </c>
      <c r="D67" s="14" t="s">
        <v>17</v>
      </c>
      <c r="E67" s="14" t="s">
        <v>68</v>
      </c>
      <c r="F67" s="14" t="s">
        <v>10</v>
      </c>
      <c r="G67" s="14" t="s">
        <v>138</v>
      </c>
      <c r="H67" s="15">
        <v>29</v>
      </c>
      <c r="I67" s="15" t="s">
        <v>21</v>
      </c>
      <c r="J67" s="15">
        <v>0</v>
      </c>
      <c r="K67" s="14" t="s">
        <v>45</v>
      </c>
      <c r="L67" s="14" t="s">
        <v>281</v>
      </c>
      <c r="M67" s="17">
        <v>558650.62966458604</v>
      </c>
      <c r="N67" s="17">
        <v>6152374.9917485798</v>
      </c>
    </row>
    <row r="68" spans="1:14" x14ac:dyDescent="0.25">
      <c r="A68" s="14" t="s">
        <v>758</v>
      </c>
      <c r="B68" s="14" t="s">
        <v>25</v>
      </c>
      <c r="C68" s="14" t="s">
        <v>25</v>
      </c>
      <c r="D68" s="14" t="s">
        <v>17</v>
      </c>
      <c r="E68" s="14" t="s">
        <v>68</v>
      </c>
      <c r="F68" s="14" t="s">
        <v>10</v>
      </c>
      <c r="G68" s="14" t="s">
        <v>139</v>
      </c>
      <c r="H68" s="15">
        <v>16</v>
      </c>
      <c r="I68" s="15" t="s">
        <v>23</v>
      </c>
      <c r="J68" s="15">
        <v>1</v>
      </c>
      <c r="K68" s="14" t="s">
        <v>15</v>
      </c>
      <c r="L68" s="14" t="s">
        <v>285</v>
      </c>
      <c r="M68" s="17">
        <v>551261.15194533404</v>
      </c>
      <c r="N68" s="17">
        <v>6635007.6098618796</v>
      </c>
    </row>
    <row r="69" spans="1:14" x14ac:dyDescent="0.25">
      <c r="A69" s="14" t="s">
        <v>759</v>
      </c>
      <c r="B69" s="14" t="s">
        <v>34</v>
      </c>
      <c r="C69" s="14" t="s">
        <v>34</v>
      </c>
      <c r="D69" s="14" t="s">
        <v>17</v>
      </c>
      <c r="E69" s="14" t="s">
        <v>68</v>
      </c>
      <c r="F69" s="14" t="s">
        <v>16</v>
      </c>
      <c r="G69" s="14" t="s">
        <v>139</v>
      </c>
      <c r="H69" s="15">
        <v>85</v>
      </c>
      <c r="I69" s="15" t="s">
        <v>21</v>
      </c>
      <c r="J69" s="15">
        <v>4</v>
      </c>
      <c r="K69" s="14" t="s">
        <v>16</v>
      </c>
      <c r="L69" s="14" t="s">
        <v>289</v>
      </c>
      <c r="M69" s="17">
        <v>572990.17209999997</v>
      </c>
      <c r="N69" s="17">
        <v>6143274.0604999997</v>
      </c>
    </row>
    <row r="70" spans="1:14" x14ac:dyDescent="0.25">
      <c r="A70" s="14" t="s">
        <v>760</v>
      </c>
      <c r="B70" s="14" t="s">
        <v>34</v>
      </c>
      <c r="C70" s="14" t="s">
        <v>34</v>
      </c>
      <c r="D70" s="14" t="s">
        <v>17</v>
      </c>
      <c r="E70" s="14" t="s">
        <v>69</v>
      </c>
      <c r="F70" s="14" t="s">
        <v>128</v>
      </c>
      <c r="G70" s="14" t="s">
        <v>128</v>
      </c>
      <c r="H70" s="15">
        <v>73</v>
      </c>
      <c r="I70" s="15" t="s">
        <v>23</v>
      </c>
      <c r="J70" s="15">
        <v>1</v>
      </c>
      <c r="K70" s="14" t="s">
        <v>20</v>
      </c>
      <c r="L70" s="14" t="s">
        <v>286</v>
      </c>
      <c r="M70" s="17">
        <v>576000.05963689694</v>
      </c>
      <c r="N70" s="17">
        <v>6139155.00669045</v>
      </c>
    </row>
    <row r="71" spans="1:14" x14ac:dyDescent="0.25">
      <c r="A71" s="14" t="s">
        <v>761</v>
      </c>
      <c r="B71" s="14" t="s">
        <v>31</v>
      </c>
      <c r="C71" s="14" t="s">
        <v>136</v>
      </c>
      <c r="D71" s="14" t="s">
        <v>11</v>
      </c>
      <c r="E71" s="14" t="s">
        <v>13</v>
      </c>
      <c r="F71" s="14" t="s">
        <v>20</v>
      </c>
      <c r="G71" s="14" t="s">
        <v>138</v>
      </c>
      <c r="H71" s="15">
        <v>45</v>
      </c>
      <c r="I71" s="15" t="s">
        <v>21</v>
      </c>
      <c r="J71" s="15">
        <v>1</v>
      </c>
      <c r="L71" s="14" t="s">
        <v>287</v>
      </c>
      <c r="M71" s="17">
        <v>665472.75</v>
      </c>
      <c r="N71" s="17">
        <v>6290225.21</v>
      </c>
    </row>
    <row r="72" spans="1:14" x14ac:dyDescent="0.25">
      <c r="A72" s="14" t="s">
        <v>762</v>
      </c>
      <c r="B72" s="14" t="s">
        <v>33</v>
      </c>
      <c r="C72" s="14" t="s">
        <v>136</v>
      </c>
      <c r="D72" s="14" t="s">
        <v>11</v>
      </c>
      <c r="E72" s="14" t="s">
        <v>13</v>
      </c>
      <c r="F72" s="14" t="s">
        <v>16</v>
      </c>
      <c r="G72" s="14" t="s">
        <v>138</v>
      </c>
      <c r="H72" s="15">
        <v>29</v>
      </c>
      <c r="I72" s="15" t="s">
        <v>21</v>
      </c>
      <c r="J72" s="15">
        <v>0</v>
      </c>
      <c r="L72" s="14" t="s">
        <v>292</v>
      </c>
      <c r="M72" s="17">
        <v>720400.85075071501</v>
      </c>
      <c r="N72" s="17">
        <v>6157028.1884450596</v>
      </c>
    </row>
    <row r="73" spans="1:14" x14ac:dyDescent="0.25">
      <c r="A73" s="14" t="s">
        <v>763</v>
      </c>
      <c r="B73" s="14" t="s">
        <v>33</v>
      </c>
      <c r="C73" s="14" t="s">
        <v>33</v>
      </c>
      <c r="D73" s="14" t="s">
        <v>17</v>
      </c>
      <c r="E73" s="14" t="s">
        <v>13</v>
      </c>
      <c r="F73" s="14" t="s">
        <v>16</v>
      </c>
      <c r="G73" s="14" t="s">
        <v>138</v>
      </c>
      <c r="H73" s="15">
        <v>38</v>
      </c>
      <c r="I73" s="15" t="s">
        <v>21</v>
      </c>
      <c r="J73" s="15">
        <v>0</v>
      </c>
      <c r="L73" s="14" t="s">
        <v>288</v>
      </c>
      <c r="M73" s="17">
        <v>687487.02483188501</v>
      </c>
      <c r="N73" s="17">
        <v>6139773.6191046396</v>
      </c>
    </row>
    <row r="74" spans="1:14" x14ac:dyDescent="0.25">
      <c r="A74" s="14" t="s">
        <v>764</v>
      </c>
      <c r="B74" s="14" t="s">
        <v>26</v>
      </c>
      <c r="C74" s="14" t="s">
        <v>199</v>
      </c>
      <c r="D74" s="14" t="s">
        <v>11</v>
      </c>
      <c r="E74" s="14" t="s">
        <v>69</v>
      </c>
      <c r="F74" s="14" t="s">
        <v>128</v>
      </c>
      <c r="G74" s="14" t="s">
        <v>128</v>
      </c>
      <c r="H74" s="15">
        <v>79</v>
      </c>
      <c r="I74" s="15" t="s">
        <v>23</v>
      </c>
      <c r="J74" s="15">
        <v>1</v>
      </c>
      <c r="K74" s="14" t="s">
        <v>15</v>
      </c>
      <c r="L74" s="14" t="s">
        <v>291</v>
      </c>
      <c r="M74" s="17">
        <v>556541.29304397805</v>
      </c>
      <c r="N74" s="17">
        <v>6186248.5683045397</v>
      </c>
    </row>
    <row r="75" spans="1:14" x14ac:dyDescent="0.25">
      <c r="A75" s="14" t="s">
        <v>765</v>
      </c>
      <c r="B75" s="14" t="s">
        <v>34</v>
      </c>
      <c r="C75" s="14" t="s">
        <v>34</v>
      </c>
      <c r="D75" s="14" t="s">
        <v>17</v>
      </c>
      <c r="E75" s="14" t="s">
        <v>68</v>
      </c>
      <c r="F75" s="14" t="s">
        <v>18</v>
      </c>
      <c r="G75" s="14" t="s">
        <v>138</v>
      </c>
      <c r="H75" s="15">
        <v>80</v>
      </c>
      <c r="I75" s="15" t="s">
        <v>21</v>
      </c>
      <c r="J75" s="15">
        <v>0</v>
      </c>
      <c r="K75" s="14" t="s">
        <v>15</v>
      </c>
      <c r="L75" s="14" t="s">
        <v>204</v>
      </c>
      <c r="M75" s="17">
        <v>580767.4595</v>
      </c>
      <c r="N75" s="17">
        <v>6144674.0524000004</v>
      </c>
    </row>
    <row r="76" spans="1:14" x14ac:dyDescent="0.25">
      <c r="A76" s="14" t="s">
        <v>766</v>
      </c>
      <c r="B76" s="14" t="s">
        <v>34</v>
      </c>
      <c r="C76" s="14" t="s">
        <v>34</v>
      </c>
      <c r="D76" s="14" t="s">
        <v>17</v>
      </c>
      <c r="E76" s="14" t="s">
        <v>69</v>
      </c>
      <c r="F76" s="14" t="s">
        <v>128</v>
      </c>
      <c r="G76" s="14" t="s">
        <v>128</v>
      </c>
      <c r="H76" s="15">
        <v>53</v>
      </c>
      <c r="I76" s="15" t="s">
        <v>21</v>
      </c>
      <c r="J76" s="15">
        <v>0</v>
      </c>
      <c r="K76" s="14" t="s">
        <v>20</v>
      </c>
      <c r="L76" s="14" t="s">
        <v>290</v>
      </c>
      <c r="M76" s="17">
        <v>570328.82994731201</v>
      </c>
      <c r="N76" s="17">
        <v>6143316.4095168104</v>
      </c>
    </row>
    <row r="77" spans="1:14" x14ac:dyDescent="0.25">
      <c r="A77" s="14" t="s">
        <v>767</v>
      </c>
      <c r="B77" s="14" t="s">
        <v>34</v>
      </c>
      <c r="C77" s="14" t="s">
        <v>34</v>
      </c>
      <c r="D77" s="14" t="s">
        <v>17</v>
      </c>
      <c r="E77" s="14" t="s">
        <v>69</v>
      </c>
      <c r="F77" s="14" t="s">
        <v>128</v>
      </c>
      <c r="G77" s="14" t="s">
        <v>128</v>
      </c>
      <c r="H77" s="15">
        <v>77</v>
      </c>
      <c r="I77" s="15" t="s">
        <v>23</v>
      </c>
      <c r="J77" s="15">
        <v>14</v>
      </c>
      <c r="K77" s="14" t="s">
        <v>10</v>
      </c>
      <c r="L77" s="14" t="s">
        <v>326</v>
      </c>
      <c r="M77" s="17">
        <v>575372.47589999996</v>
      </c>
      <c r="N77" s="17">
        <v>6142481.7609000001</v>
      </c>
    </row>
    <row r="78" spans="1:14" x14ac:dyDescent="0.25">
      <c r="A78" s="14" t="s">
        <v>768</v>
      </c>
      <c r="B78" s="14" t="s">
        <v>26</v>
      </c>
      <c r="C78" s="14" t="s">
        <v>26</v>
      </c>
      <c r="D78" s="14" t="s">
        <v>11</v>
      </c>
      <c r="E78" s="14" t="s">
        <v>68</v>
      </c>
      <c r="F78" s="14" t="s">
        <v>10</v>
      </c>
      <c r="G78" s="14" t="s">
        <v>138</v>
      </c>
      <c r="H78" s="15">
        <v>73</v>
      </c>
      <c r="I78" s="15" t="s">
        <v>21</v>
      </c>
      <c r="J78" s="15">
        <v>0</v>
      </c>
      <c r="K78" s="14" t="s">
        <v>16</v>
      </c>
      <c r="L78" s="14" t="s">
        <v>293</v>
      </c>
      <c r="M78" s="17">
        <v>567286.462439275</v>
      </c>
      <c r="N78" s="17">
        <v>6175024.0352377798</v>
      </c>
    </row>
    <row r="79" spans="1:14" x14ac:dyDescent="0.25">
      <c r="A79" s="14" t="s">
        <v>769</v>
      </c>
      <c r="B79" s="14" t="s">
        <v>26</v>
      </c>
      <c r="C79" s="14" t="s">
        <v>198</v>
      </c>
      <c r="D79" s="14" t="s">
        <v>11</v>
      </c>
      <c r="E79" s="14" t="s">
        <v>68</v>
      </c>
      <c r="F79" s="14" t="s">
        <v>10</v>
      </c>
      <c r="G79" s="14" t="s">
        <v>139</v>
      </c>
      <c r="H79" s="15">
        <v>47</v>
      </c>
      <c r="I79" s="15" t="s">
        <v>21</v>
      </c>
      <c r="J79" s="15">
        <v>9</v>
      </c>
      <c r="K79" s="14" t="s">
        <v>16</v>
      </c>
      <c r="L79" s="14" t="s">
        <v>310</v>
      </c>
      <c r="M79" s="17">
        <v>605790.13408449502</v>
      </c>
      <c r="N79" s="17">
        <v>6152792.7751592202</v>
      </c>
    </row>
    <row r="80" spans="1:14" x14ac:dyDescent="0.25">
      <c r="A80" s="14" t="s">
        <v>770</v>
      </c>
      <c r="B80" s="14" t="s">
        <v>41</v>
      </c>
      <c r="C80" s="14" t="s">
        <v>163</v>
      </c>
      <c r="D80" s="14" t="s">
        <v>17</v>
      </c>
      <c r="E80" s="14" t="s">
        <v>13</v>
      </c>
      <c r="F80" s="14" t="s">
        <v>10</v>
      </c>
      <c r="G80" s="14" t="s">
        <v>138</v>
      </c>
      <c r="H80" s="15">
        <v>20</v>
      </c>
      <c r="I80" s="15" t="s">
        <v>23</v>
      </c>
      <c r="J80" s="15">
        <v>8</v>
      </c>
      <c r="L80" s="14" t="s">
        <v>313</v>
      </c>
      <c r="M80" s="17">
        <v>405271.24619999999</v>
      </c>
      <c r="N80" s="17">
        <v>6320865.2356000002</v>
      </c>
    </row>
    <row r="81" spans="1:14" x14ac:dyDescent="0.25">
      <c r="A81" s="14" t="s">
        <v>771</v>
      </c>
      <c r="B81" s="14" t="s">
        <v>34</v>
      </c>
      <c r="C81" s="14" t="s">
        <v>34</v>
      </c>
      <c r="D81" s="14" t="s">
        <v>17</v>
      </c>
      <c r="E81" s="14" t="s">
        <v>68</v>
      </c>
      <c r="F81" s="14" t="s">
        <v>18</v>
      </c>
      <c r="G81" s="14" t="s">
        <v>138</v>
      </c>
      <c r="H81" s="15">
        <v>54</v>
      </c>
      <c r="I81" s="15" t="s">
        <v>21</v>
      </c>
      <c r="J81" s="15">
        <v>0</v>
      </c>
      <c r="K81" s="14" t="s">
        <v>10</v>
      </c>
      <c r="L81" s="14" t="s">
        <v>294</v>
      </c>
      <c r="M81" s="17">
        <v>580230.61040000001</v>
      </c>
      <c r="N81" s="17">
        <v>6152308.7955999998</v>
      </c>
    </row>
    <row r="82" spans="1:14" x14ac:dyDescent="0.25">
      <c r="A82" s="14" t="s">
        <v>772</v>
      </c>
      <c r="B82" s="14" t="s">
        <v>33</v>
      </c>
      <c r="C82" s="14" t="s">
        <v>149</v>
      </c>
      <c r="D82" s="14" t="s">
        <v>17</v>
      </c>
      <c r="E82" s="14" t="s">
        <v>69</v>
      </c>
      <c r="F82" s="14" t="s">
        <v>128</v>
      </c>
      <c r="G82" s="14" t="s">
        <v>128</v>
      </c>
      <c r="H82" s="15">
        <v>64</v>
      </c>
      <c r="I82" s="15" t="s">
        <v>21</v>
      </c>
      <c r="J82" s="15">
        <v>3</v>
      </c>
      <c r="K82" s="14" t="s">
        <v>10</v>
      </c>
      <c r="L82" s="14" t="s">
        <v>311</v>
      </c>
      <c r="M82" s="17">
        <v>690082.38675176003</v>
      </c>
      <c r="N82" s="17">
        <v>6147678.82076318</v>
      </c>
    </row>
    <row r="83" spans="1:14" x14ac:dyDescent="0.25">
      <c r="A83" s="14" t="s">
        <v>773</v>
      </c>
      <c r="B83" s="14" t="s">
        <v>34</v>
      </c>
      <c r="C83" s="14" t="s">
        <v>34</v>
      </c>
      <c r="D83" s="14" t="s">
        <v>17</v>
      </c>
      <c r="E83" s="14" t="s">
        <v>69</v>
      </c>
      <c r="F83" s="14" t="s">
        <v>128</v>
      </c>
      <c r="G83" s="14" t="s">
        <v>128</v>
      </c>
      <c r="H83" s="15">
        <v>56</v>
      </c>
      <c r="I83" s="15" t="s">
        <v>21</v>
      </c>
      <c r="J83" s="15">
        <v>0</v>
      </c>
      <c r="K83" s="14" t="s">
        <v>15</v>
      </c>
      <c r="L83" s="14" t="s">
        <v>295</v>
      </c>
      <c r="M83" s="17">
        <v>572759.45288120699</v>
      </c>
      <c r="N83" s="17">
        <v>6140654.3426892199</v>
      </c>
    </row>
    <row r="84" spans="1:14" x14ac:dyDescent="0.25">
      <c r="A84" s="14" t="s">
        <v>774</v>
      </c>
      <c r="B84" s="14" t="s">
        <v>32</v>
      </c>
      <c r="C84" s="14" t="s">
        <v>136</v>
      </c>
      <c r="D84" s="14" t="s">
        <v>11</v>
      </c>
      <c r="E84" s="14" t="s">
        <v>13</v>
      </c>
      <c r="F84" s="14" t="s">
        <v>16</v>
      </c>
      <c r="G84" s="14" t="s">
        <v>139</v>
      </c>
      <c r="H84" s="15">
        <v>8</v>
      </c>
      <c r="I84" s="15" t="s">
        <v>23</v>
      </c>
      <c r="J84" s="15">
        <v>1</v>
      </c>
      <c r="L84" s="14" t="s">
        <v>296</v>
      </c>
      <c r="M84" s="17">
        <v>665578.95184907306</v>
      </c>
      <c r="N84" s="17">
        <v>6186527.7042794796</v>
      </c>
    </row>
    <row r="85" spans="1:14" x14ac:dyDescent="0.25">
      <c r="A85" s="14" t="s">
        <v>774</v>
      </c>
      <c r="B85" s="14" t="s">
        <v>32</v>
      </c>
      <c r="C85" s="14" t="s">
        <v>136</v>
      </c>
      <c r="D85" s="14" t="s">
        <v>11</v>
      </c>
      <c r="E85" s="14" t="s">
        <v>13</v>
      </c>
      <c r="F85" s="14" t="s">
        <v>16</v>
      </c>
      <c r="G85" s="14" t="s">
        <v>139</v>
      </c>
      <c r="H85" s="15">
        <v>24</v>
      </c>
      <c r="I85" s="15" t="s">
        <v>23</v>
      </c>
      <c r="J85" s="15">
        <v>1</v>
      </c>
      <c r="L85" s="14" t="s">
        <v>296</v>
      </c>
      <c r="M85" s="17">
        <v>665578.95184907306</v>
      </c>
      <c r="N85" s="17">
        <v>6186527.7042794796</v>
      </c>
    </row>
    <row r="86" spans="1:14" x14ac:dyDescent="0.25">
      <c r="A86" s="14" t="s">
        <v>775</v>
      </c>
      <c r="B86" s="14" t="s">
        <v>40</v>
      </c>
      <c r="C86" s="14" t="s">
        <v>142</v>
      </c>
      <c r="D86" s="14" t="s">
        <v>11</v>
      </c>
      <c r="E86" s="14" t="s">
        <v>68</v>
      </c>
      <c r="F86" s="14" t="s">
        <v>16</v>
      </c>
      <c r="G86" s="14" t="s">
        <v>139</v>
      </c>
      <c r="H86" s="15">
        <v>36</v>
      </c>
      <c r="I86" s="15" t="s">
        <v>23</v>
      </c>
      <c r="J86" s="15">
        <v>1</v>
      </c>
      <c r="K86" s="14" t="s">
        <v>20</v>
      </c>
      <c r="L86" s="14" t="s">
        <v>297</v>
      </c>
      <c r="M86" s="17">
        <v>548354.27728722303</v>
      </c>
      <c r="N86" s="17">
        <v>6157637.2636944298</v>
      </c>
    </row>
    <row r="87" spans="1:14" x14ac:dyDescent="0.25">
      <c r="A87" s="14" t="s">
        <v>776</v>
      </c>
      <c r="B87" s="14" t="s">
        <v>26</v>
      </c>
      <c r="C87" s="14" t="s">
        <v>194</v>
      </c>
      <c r="D87" s="14" t="s">
        <v>11</v>
      </c>
      <c r="E87" s="14" t="s">
        <v>69</v>
      </c>
      <c r="F87" s="14" t="s">
        <v>128</v>
      </c>
      <c r="G87" s="14" t="s">
        <v>128</v>
      </c>
      <c r="H87" s="15">
        <v>29</v>
      </c>
      <c r="I87" s="15" t="s">
        <v>21</v>
      </c>
      <c r="J87" s="15">
        <v>0</v>
      </c>
      <c r="K87" s="14" t="s">
        <v>20</v>
      </c>
      <c r="L87" s="14" t="s">
        <v>298</v>
      </c>
      <c r="M87" s="17">
        <v>629749.56000000006</v>
      </c>
      <c r="N87" s="17">
        <v>6152005.7699999996</v>
      </c>
    </row>
    <row r="88" spans="1:14" x14ac:dyDescent="0.25">
      <c r="A88" s="14" t="s">
        <v>777</v>
      </c>
      <c r="B88" s="14" t="s">
        <v>34</v>
      </c>
      <c r="C88" s="14" t="s">
        <v>34</v>
      </c>
      <c r="D88" s="14" t="s">
        <v>17</v>
      </c>
      <c r="E88" s="14" t="s">
        <v>68</v>
      </c>
      <c r="F88" s="14" t="s">
        <v>18</v>
      </c>
      <c r="G88" s="14" t="s">
        <v>138</v>
      </c>
      <c r="H88" s="15">
        <v>52</v>
      </c>
      <c r="I88" s="15" t="s">
        <v>21</v>
      </c>
      <c r="J88" s="15">
        <v>1</v>
      </c>
      <c r="K88" s="14" t="s">
        <v>10</v>
      </c>
      <c r="L88" s="14" t="s">
        <v>312</v>
      </c>
      <c r="M88" s="17">
        <v>579842.6213</v>
      </c>
      <c r="N88" s="17">
        <v>6139166.8005999997</v>
      </c>
    </row>
    <row r="89" spans="1:14" x14ac:dyDescent="0.25">
      <c r="A89" s="14" t="s">
        <v>778</v>
      </c>
      <c r="B89" s="14" t="s">
        <v>26</v>
      </c>
      <c r="C89" s="14" t="s">
        <v>147</v>
      </c>
      <c r="D89" s="14" t="s">
        <v>11</v>
      </c>
      <c r="E89" s="14" t="s">
        <v>68</v>
      </c>
      <c r="F89" s="14" t="s">
        <v>18</v>
      </c>
      <c r="G89" s="14" t="s">
        <v>138</v>
      </c>
      <c r="H89" s="15">
        <v>60</v>
      </c>
      <c r="I89" s="15" t="s">
        <v>23</v>
      </c>
      <c r="J89" s="15">
        <v>2</v>
      </c>
      <c r="K89" s="14" t="s">
        <v>10</v>
      </c>
      <c r="L89" s="14" t="s">
        <v>301</v>
      </c>
      <c r="M89" s="17">
        <v>597746.19999999995</v>
      </c>
      <c r="N89" s="17">
        <v>6149658.4400000004</v>
      </c>
    </row>
    <row r="90" spans="1:14" x14ac:dyDescent="0.25">
      <c r="A90" s="14" t="s">
        <v>779</v>
      </c>
      <c r="B90" s="14" t="s">
        <v>34</v>
      </c>
      <c r="C90" s="14" t="s">
        <v>34</v>
      </c>
      <c r="D90" s="14" t="s">
        <v>17</v>
      </c>
      <c r="E90" s="14" t="s">
        <v>68</v>
      </c>
      <c r="F90" s="14" t="s">
        <v>10</v>
      </c>
      <c r="G90" s="14" t="s">
        <v>138</v>
      </c>
      <c r="H90" s="15">
        <v>25</v>
      </c>
      <c r="I90" s="15" t="s">
        <v>21</v>
      </c>
      <c r="J90" s="15">
        <v>23</v>
      </c>
      <c r="K90" s="14" t="s">
        <v>16</v>
      </c>
      <c r="L90" s="14" t="s">
        <v>327</v>
      </c>
      <c r="M90" s="17">
        <v>570355.03716383805</v>
      </c>
      <c r="N90" s="17">
        <v>6143522.5304049803</v>
      </c>
    </row>
    <row r="91" spans="1:14" x14ac:dyDescent="0.25">
      <c r="A91" s="14" t="s">
        <v>780</v>
      </c>
      <c r="B91" s="14" t="s">
        <v>43</v>
      </c>
      <c r="C91" s="14" t="s">
        <v>308</v>
      </c>
      <c r="D91" s="14" t="s">
        <v>17</v>
      </c>
      <c r="E91" s="14" t="s">
        <v>13</v>
      </c>
      <c r="F91" s="14" t="s">
        <v>10</v>
      </c>
      <c r="G91" s="14" t="s">
        <v>138</v>
      </c>
      <c r="H91" s="15">
        <v>55</v>
      </c>
      <c r="I91" s="15" t="s">
        <v>21</v>
      </c>
      <c r="J91" s="15">
        <v>0</v>
      </c>
      <c r="L91" s="14" t="s">
        <v>309</v>
      </c>
      <c r="M91" s="17">
        <v>787136.74002131005</v>
      </c>
      <c r="N91" s="17">
        <v>6350616.0012060702</v>
      </c>
    </row>
    <row r="92" spans="1:14" x14ac:dyDescent="0.25">
      <c r="A92" s="14" t="s">
        <v>781</v>
      </c>
      <c r="B92" s="14" t="s">
        <v>40</v>
      </c>
      <c r="C92" s="14" t="s">
        <v>136</v>
      </c>
      <c r="D92" s="14" t="s">
        <v>11</v>
      </c>
      <c r="E92" s="14" t="s">
        <v>13</v>
      </c>
      <c r="F92" s="14" t="s">
        <v>16</v>
      </c>
      <c r="G92" s="14" t="s">
        <v>139</v>
      </c>
      <c r="H92" s="15">
        <v>44</v>
      </c>
      <c r="I92" s="15" t="s">
        <v>23</v>
      </c>
      <c r="J92" s="15">
        <v>0</v>
      </c>
      <c r="L92" s="14" t="s">
        <v>300</v>
      </c>
      <c r="M92" s="17">
        <v>504691.56</v>
      </c>
      <c r="N92" s="17">
        <v>6190059.8399999999</v>
      </c>
    </row>
    <row r="93" spans="1:14" x14ac:dyDescent="0.25">
      <c r="A93" s="14" t="s">
        <v>782</v>
      </c>
      <c r="B93" s="14" t="s">
        <v>40</v>
      </c>
      <c r="C93" s="14" t="s">
        <v>307</v>
      </c>
      <c r="D93" s="14" t="s">
        <v>11</v>
      </c>
      <c r="E93" s="14" t="s">
        <v>68</v>
      </c>
      <c r="F93" s="14" t="s">
        <v>18</v>
      </c>
      <c r="G93" s="14" t="s">
        <v>138</v>
      </c>
      <c r="H93" s="15">
        <v>24</v>
      </c>
      <c r="I93" s="15" t="s">
        <v>21</v>
      </c>
      <c r="J93" s="15">
        <v>0</v>
      </c>
      <c r="K93" s="14" t="s">
        <v>15</v>
      </c>
      <c r="L93" s="14" t="s">
        <v>302</v>
      </c>
      <c r="M93" s="17">
        <v>548478.89628646104</v>
      </c>
      <c r="N93" s="17">
        <v>6157580.6427478502</v>
      </c>
    </row>
    <row r="94" spans="1:14" x14ac:dyDescent="0.25">
      <c r="A94" s="14" t="s">
        <v>783</v>
      </c>
      <c r="B94" s="14" t="s">
        <v>26</v>
      </c>
      <c r="C94" s="14" t="s">
        <v>160</v>
      </c>
      <c r="D94" s="14" t="s">
        <v>11</v>
      </c>
      <c r="E94" s="14" t="s">
        <v>68</v>
      </c>
      <c r="F94" s="14" t="s">
        <v>10</v>
      </c>
      <c r="G94" s="14" t="s">
        <v>138</v>
      </c>
      <c r="H94" s="15">
        <v>40</v>
      </c>
      <c r="I94" s="15" t="s">
        <v>23</v>
      </c>
      <c r="J94" s="15">
        <v>0</v>
      </c>
      <c r="K94" s="14" t="s">
        <v>20</v>
      </c>
      <c r="L94" s="14" t="s">
        <v>303</v>
      </c>
      <c r="M94" s="17">
        <v>590251.39702729601</v>
      </c>
      <c r="N94" s="17">
        <v>6146620.7848822996</v>
      </c>
    </row>
    <row r="95" spans="1:14" x14ac:dyDescent="0.25">
      <c r="A95" s="14" t="s">
        <v>784</v>
      </c>
      <c r="B95" s="14" t="s">
        <v>35</v>
      </c>
      <c r="C95" s="14" t="s">
        <v>136</v>
      </c>
      <c r="D95" s="14" t="s">
        <v>11</v>
      </c>
      <c r="E95" s="14" t="s">
        <v>68</v>
      </c>
      <c r="F95" s="14" t="s">
        <v>16</v>
      </c>
      <c r="G95" s="14" t="s">
        <v>139</v>
      </c>
      <c r="H95" s="15">
        <v>47</v>
      </c>
      <c r="I95" s="15" t="s">
        <v>21</v>
      </c>
      <c r="J95" s="15">
        <v>0</v>
      </c>
      <c r="K95" s="14" t="s">
        <v>16</v>
      </c>
      <c r="L95" s="14" t="s">
        <v>304</v>
      </c>
      <c r="M95" s="17">
        <v>417071.042065671</v>
      </c>
      <c r="N95" s="17">
        <v>6475375.9806456799</v>
      </c>
    </row>
    <row r="96" spans="1:14" x14ac:dyDescent="0.25">
      <c r="A96" s="14" t="s">
        <v>784</v>
      </c>
      <c r="B96" s="14" t="s">
        <v>35</v>
      </c>
      <c r="C96" s="14" t="s">
        <v>136</v>
      </c>
      <c r="D96" s="14" t="s">
        <v>11</v>
      </c>
      <c r="E96" s="14" t="s">
        <v>68</v>
      </c>
      <c r="F96" s="14" t="s">
        <v>16</v>
      </c>
      <c r="G96" s="14" t="s">
        <v>139</v>
      </c>
      <c r="H96" s="15">
        <v>81</v>
      </c>
      <c r="I96" s="15" t="s">
        <v>23</v>
      </c>
      <c r="J96" s="15">
        <v>0</v>
      </c>
      <c r="K96" s="14" t="s">
        <v>16</v>
      </c>
      <c r="L96" s="14" t="s">
        <v>304</v>
      </c>
      <c r="M96" s="17">
        <v>417071.042065671</v>
      </c>
      <c r="N96" s="17">
        <v>6475375.9806456799</v>
      </c>
    </row>
    <row r="97" spans="1:14" x14ac:dyDescent="0.25">
      <c r="A97" s="14" t="s">
        <v>785</v>
      </c>
      <c r="B97" s="14" t="s">
        <v>40</v>
      </c>
      <c r="C97" s="14" t="s">
        <v>142</v>
      </c>
      <c r="D97" s="14" t="s">
        <v>17</v>
      </c>
      <c r="E97" s="14" t="s">
        <v>68</v>
      </c>
      <c r="F97" s="14" t="s">
        <v>18</v>
      </c>
      <c r="G97" s="14" t="s">
        <v>138</v>
      </c>
      <c r="H97" s="15">
        <v>41</v>
      </c>
      <c r="I97" s="15" t="s">
        <v>23</v>
      </c>
      <c r="J97" s="15">
        <v>1</v>
      </c>
      <c r="K97" s="14" t="s">
        <v>45</v>
      </c>
      <c r="L97" s="14" t="s">
        <v>314</v>
      </c>
      <c r="M97" s="17">
        <v>553594.20487125695</v>
      </c>
      <c r="N97" s="17">
        <v>6154394.6187664196</v>
      </c>
    </row>
    <row r="98" spans="1:14" x14ac:dyDescent="0.25">
      <c r="A98" s="14" t="s">
        <v>786</v>
      </c>
      <c r="B98" s="14" t="s">
        <v>43</v>
      </c>
      <c r="C98" s="14" t="s">
        <v>136</v>
      </c>
      <c r="D98" s="14" t="s">
        <v>11</v>
      </c>
      <c r="E98" s="14" t="s">
        <v>68</v>
      </c>
      <c r="F98" s="14" t="s">
        <v>16</v>
      </c>
      <c r="G98" s="14" t="s">
        <v>138</v>
      </c>
      <c r="H98" s="15">
        <v>49</v>
      </c>
      <c r="I98" s="15" t="s">
        <v>21</v>
      </c>
      <c r="J98" s="15">
        <v>1</v>
      </c>
      <c r="K98" s="14" t="s">
        <v>16</v>
      </c>
      <c r="L98" s="14" t="s">
        <v>315</v>
      </c>
      <c r="M98" s="17">
        <v>758471.54336571298</v>
      </c>
      <c r="N98" s="17">
        <v>6325111.4058612203</v>
      </c>
    </row>
    <row r="99" spans="1:14" x14ac:dyDescent="0.25">
      <c r="A99" s="14" t="s">
        <v>787</v>
      </c>
      <c r="B99" s="14" t="s">
        <v>41</v>
      </c>
      <c r="C99" s="14" t="s">
        <v>136</v>
      </c>
      <c r="D99" s="14" t="s">
        <v>11</v>
      </c>
      <c r="E99" s="14" t="s">
        <v>68</v>
      </c>
      <c r="F99" s="14" t="s">
        <v>20</v>
      </c>
      <c r="G99" s="14" t="s">
        <v>139</v>
      </c>
      <c r="H99" s="15">
        <v>71</v>
      </c>
      <c r="I99" s="15" t="s">
        <v>21</v>
      </c>
      <c r="J99" s="15">
        <v>13</v>
      </c>
      <c r="K99" s="14" t="s">
        <v>20</v>
      </c>
      <c r="L99" s="14" t="s">
        <v>328</v>
      </c>
      <c r="M99" s="17">
        <v>412510.83</v>
      </c>
      <c r="N99" s="17">
        <v>6321662.1200000001</v>
      </c>
    </row>
    <row r="100" spans="1:14" x14ac:dyDescent="0.25">
      <c r="A100" s="14" t="s">
        <v>788</v>
      </c>
      <c r="B100" s="14" t="s">
        <v>26</v>
      </c>
      <c r="C100" s="14" t="s">
        <v>306</v>
      </c>
      <c r="D100" s="14" t="s">
        <v>11</v>
      </c>
      <c r="E100" s="14" t="s">
        <v>69</v>
      </c>
      <c r="F100" s="14" t="s">
        <v>128</v>
      </c>
      <c r="G100" s="14" t="s">
        <v>128</v>
      </c>
      <c r="H100" s="15">
        <v>29</v>
      </c>
      <c r="I100" s="15" t="s">
        <v>21</v>
      </c>
      <c r="J100" s="15">
        <v>0</v>
      </c>
      <c r="K100" s="14" t="s">
        <v>16</v>
      </c>
      <c r="L100" s="14" t="s">
        <v>305</v>
      </c>
      <c r="M100" s="17">
        <v>623453.96</v>
      </c>
      <c r="N100" s="17">
        <v>6153712.1299999999</v>
      </c>
    </row>
    <row r="101" spans="1:14" x14ac:dyDescent="0.25">
      <c r="A101" s="14" t="s">
        <v>789</v>
      </c>
      <c r="B101" s="14" t="s">
        <v>31</v>
      </c>
      <c r="C101" s="14" t="s">
        <v>136</v>
      </c>
      <c r="D101" s="14" t="s">
        <v>11</v>
      </c>
      <c r="E101" s="14" t="s">
        <v>68</v>
      </c>
      <c r="F101" s="14" t="s">
        <v>16</v>
      </c>
      <c r="G101" s="14" t="s">
        <v>138</v>
      </c>
      <c r="H101" s="15">
        <v>68</v>
      </c>
      <c r="I101" s="15" t="s">
        <v>21</v>
      </c>
      <c r="J101" s="15">
        <v>0</v>
      </c>
      <c r="K101" s="14" t="s">
        <v>20</v>
      </c>
      <c r="L101" s="14" t="s">
        <v>316</v>
      </c>
      <c r="M101" s="17">
        <v>575222.52869288705</v>
      </c>
      <c r="N101" s="17">
        <v>6222659.5701945303</v>
      </c>
    </row>
    <row r="102" spans="1:14" x14ac:dyDescent="0.25">
      <c r="A102" s="14" t="s">
        <v>790</v>
      </c>
      <c r="B102" s="14" t="s">
        <v>34</v>
      </c>
      <c r="C102" s="14" t="s">
        <v>34</v>
      </c>
      <c r="D102" s="14" t="s">
        <v>17</v>
      </c>
      <c r="E102" s="14" t="s">
        <v>69</v>
      </c>
      <c r="F102" s="14" t="s">
        <v>128</v>
      </c>
      <c r="G102" s="14" t="s">
        <v>128</v>
      </c>
      <c r="H102" s="15">
        <v>74</v>
      </c>
      <c r="I102" s="15" t="s">
        <v>21</v>
      </c>
      <c r="J102" s="15">
        <v>0</v>
      </c>
      <c r="K102" s="14" t="s">
        <v>16</v>
      </c>
      <c r="L102" s="14" t="s">
        <v>317</v>
      </c>
      <c r="M102" s="17">
        <v>582654.27930000005</v>
      </c>
      <c r="N102" s="17">
        <v>6141209.6804</v>
      </c>
    </row>
    <row r="103" spans="1:14" x14ac:dyDescent="0.25">
      <c r="A103" s="14" t="s">
        <v>791</v>
      </c>
      <c r="B103" s="14" t="s">
        <v>43</v>
      </c>
      <c r="C103" s="14" t="s">
        <v>308</v>
      </c>
      <c r="D103" s="14" t="s">
        <v>11</v>
      </c>
      <c r="E103" s="14" t="s">
        <v>68</v>
      </c>
      <c r="F103" s="14" t="s">
        <v>16</v>
      </c>
      <c r="G103" s="14" t="s">
        <v>139</v>
      </c>
      <c r="H103" s="15">
        <v>51</v>
      </c>
      <c r="I103" s="15" t="s">
        <v>23</v>
      </c>
      <c r="J103" s="15">
        <v>0</v>
      </c>
      <c r="K103" s="14" t="s">
        <v>20</v>
      </c>
      <c r="L103" s="14" t="s">
        <v>320</v>
      </c>
      <c r="M103" s="17">
        <v>767139.11</v>
      </c>
      <c r="N103" s="17">
        <v>6340360.0999999996</v>
      </c>
    </row>
    <row r="104" spans="1:14" x14ac:dyDescent="0.25">
      <c r="A104" s="14" t="s">
        <v>791</v>
      </c>
      <c r="B104" s="14" t="s">
        <v>43</v>
      </c>
      <c r="C104" s="14" t="s">
        <v>308</v>
      </c>
      <c r="D104" s="14" t="s">
        <v>11</v>
      </c>
      <c r="E104" s="14" t="s">
        <v>68</v>
      </c>
      <c r="F104" s="14" t="s">
        <v>16</v>
      </c>
      <c r="G104" s="14" t="s">
        <v>138</v>
      </c>
      <c r="H104" s="15">
        <v>40</v>
      </c>
      <c r="I104" s="15" t="s">
        <v>21</v>
      </c>
      <c r="J104" s="15">
        <v>1</v>
      </c>
      <c r="K104" s="14" t="s">
        <v>20</v>
      </c>
      <c r="L104" s="14" t="s">
        <v>320</v>
      </c>
      <c r="M104" s="17">
        <v>767139.11</v>
      </c>
      <c r="N104" s="17">
        <v>6340360.0999999996</v>
      </c>
    </row>
    <row r="105" spans="1:14" x14ac:dyDescent="0.25">
      <c r="A105" s="14" t="s">
        <v>792</v>
      </c>
      <c r="B105" s="14" t="s">
        <v>26</v>
      </c>
      <c r="C105" s="14" t="s">
        <v>136</v>
      </c>
      <c r="D105" s="14" t="s">
        <v>11</v>
      </c>
      <c r="E105" s="14" t="s">
        <v>69</v>
      </c>
      <c r="F105" s="14" t="s">
        <v>128</v>
      </c>
      <c r="G105" s="14" t="s">
        <v>128</v>
      </c>
      <c r="H105" s="15">
        <v>52</v>
      </c>
      <c r="I105" s="15" t="s">
        <v>21</v>
      </c>
      <c r="J105" s="15">
        <v>0</v>
      </c>
      <c r="K105" s="14" t="s">
        <v>20</v>
      </c>
      <c r="L105" s="14" t="s">
        <v>325</v>
      </c>
      <c r="M105" s="17">
        <v>586709.18000000005</v>
      </c>
      <c r="N105" s="17">
        <v>6172367.9900000002</v>
      </c>
    </row>
    <row r="106" spans="1:14" x14ac:dyDescent="0.25">
      <c r="A106" s="14" t="s">
        <v>793</v>
      </c>
      <c r="B106" s="14" t="s">
        <v>28</v>
      </c>
      <c r="C106" s="14" t="s">
        <v>322</v>
      </c>
      <c r="D106" s="14" t="s">
        <v>11</v>
      </c>
      <c r="E106" s="14" t="s">
        <v>69</v>
      </c>
      <c r="F106" s="14" t="s">
        <v>128</v>
      </c>
      <c r="G106" s="14" t="s">
        <v>128</v>
      </c>
      <c r="H106" s="15">
        <v>59</v>
      </c>
      <c r="I106" s="15" t="s">
        <v>21</v>
      </c>
      <c r="J106" s="15">
        <v>0</v>
      </c>
      <c r="K106" s="14" t="s">
        <v>16</v>
      </c>
      <c r="L106" s="14" t="s">
        <v>321</v>
      </c>
      <c r="M106" s="17">
        <v>472480.09</v>
      </c>
      <c r="N106" s="17">
        <v>6201073.7300000004</v>
      </c>
    </row>
    <row r="107" spans="1:14" x14ac:dyDescent="0.25">
      <c r="A107" s="14" t="s">
        <v>794</v>
      </c>
      <c r="B107" s="14" t="s">
        <v>36</v>
      </c>
      <c r="C107" s="14" t="s">
        <v>161</v>
      </c>
      <c r="D107" s="14" t="s">
        <v>17</v>
      </c>
      <c r="E107" s="14" t="s">
        <v>70</v>
      </c>
      <c r="F107" s="14" t="s">
        <v>10</v>
      </c>
      <c r="G107" s="14" t="s">
        <v>138</v>
      </c>
      <c r="H107" s="15">
        <v>21</v>
      </c>
      <c r="I107" s="15" t="s">
        <v>21</v>
      </c>
      <c r="J107" s="15">
        <v>1</v>
      </c>
      <c r="L107" s="14" t="s">
        <v>324</v>
      </c>
      <c r="M107" s="17">
        <v>440790.64730133099</v>
      </c>
      <c r="N107" s="17">
        <v>6381061.0645455802</v>
      </c>
    </row>
    <row r="108" spans="1:14" x14ac:dyDescent="0.25">
      <c r="A108" s="14" t="s">
        <v>795</v>
      </c>
      <c r="B108" s="14" t="s">
        <v>26</v>
      </c>
      <c r="C108" s="14" t="s">
        <v>183</v>
      </c>
      <c r="D108" s="14" t="s">
        <v>11</v>
      </c>
      <c r="E108" s="14" t="s">
        <v>68</v>
      </c>
      <c r="F108" s="14" t="s">
        <v>10</v>
      </c>
      <c r="G108" s="14" t="s">
        <v>138</v>
      </c>
      <c r="H108" s="15">
        <v>76</v>
      </c>
      <c r="I108" s="15" t="s">
        <v>21</v>
      </c>
      <c r="J108" s="15">
        <v>0</v>
      </c>
      <c r="K108" s="14" t="s">
        <v>16</v>
      </c>
      <c r="L108" s="14" t="s">
        <v>318</v>
      </c>
      <c r="M108" s="17">
        <v>595479.46750000003</v>
      </c>
      <c r="N108" s="17">
        <v>6157212.5367999999</v>
      </c>
    </row>
    <row r="109" spans="1:14" x14ac:dyDescent="0.25">
      <c r="A109" s="14" t="s">
        <v>796</v>
      </c>
      <c r="B109" s="14" t="s">
        <v>40</v>
      </c>
      <c r="C109" s="14" t="s">
        <v>199</v>
      </c>
      <c r="D109" s="14" t="s">
        <v>11</v>
      </c>
      <c r="E109" s="14" t="s">
        <v>13</v>
      </c>
      <c r="F109" s="14" t="s">
        <v>16</v>
      </c>
      <c r="G109" s="14" t="s">
        <v>138</v>
      </c>
      <c r="H109" s="15">
        <v>52</v>
      </c>
      <c r="I109" s="15" t="s">
        <v>21</v>
      </c>
      <c r="J109" s="15">
        <v>0</v>
      </c>
      <c r="L109" s="14" t="s">
        <v>323</v>
      </c>
      <c r="M109" s="17">
        <v>552276.71851477597</v>
      </c>
      <c r="N109" s="17">
        <v>6188560.5446114196</v>
      </c>
    </row>
    <row r="110" spans="1:14" x14ac:dyDescent="0.25">
      <c r="A110" s="14" t="s">
        <v>796</v>
      </c>
      <c r="B110" s="14" t="s">
        <v>40</v>
      </c>
      <c r="C110" s="14" t="s">
        <v>199</v>
      </c>
      <c r="D110" s="14" t="s">
        <v>11</v>
      </c>
      <c r="E110" s="14" t="s">
        <v>13</v>
      </c>
      <c r="F110" s="14" t="s">
        <v>16</v>
      </c>
      <c r="G110" s="14" t="s">
        <v>139</v>
      </c>
      <c r="H110" s="15">
        <v>81</v>
      </c>
      <c r="I110" s="15" t="s">
        <v>21</v>
      </c>
      <c r="J110" s="15">
        <v>0</v>
      </c>
      <c r="L110" s="14" t="s">
        <v>323</v>
      </c>
      <c r="M110" s="17">
        <v>552276.71851477597</v>
      </c>
      <c r="N110" s="17">
        <v>6188560.5446114196</v>
      </c>
    </row>
    <row r="111" spans="1:14" x14ac:dyDescent="0.25">
      <c r="A111" s="14" t="s">
        <v>797</v>
      </c>
      <c r="B111" s="14" t="s">
        <v>4</v>
      </c>
      <c r="C111" s="14" t="s">
        <v>136</v>
      </c>
      <c r="D111" s="14" t="s">
        <v>11</v>
      </c>
      <c r="E111" s="14" t="s">
        <v>13</v>
      </c>
      <c r="F111" s="14" t="s">
        <v>20</v>
      </c>
      <c r="G111" s="14" t="s">
        <v>138</v>
      </c>
      <c r="H111" s="15">
        <v>67</v>
      </c>
      <c r="I111" s="15" t="s">
        <v>21</v>
      </c>
      <c r="J111" s="15">
        <v>0</v>
      </c>
      <c r="L111" s="14" t="s">
        <v>319</v>
      </c>
      <c r="M111" s="17">
        <v>581750.45381110196</v>
      </c>
      <c r="N111" s="17">
        <v>6497085.55421774</v>
      </c>
    </row>
    <row r="112" spans="1:14" x14ac:dyDescent="0.25">
      <c r="A112" s="14" t="s">
        <v>797</v>
      </c>
      <c r="B112" s="14" t="s">
        <v>4</v>
      </c>
      <c r="C112" s="14" t="s">
        <v>136</v>
      </c>
      <c r="D112" s="14" t="s">
        <v>11</v>
      </c>
      <c r="E112" s="14" t="s">
        <v>13</v>
      </c>
      <c r="F112" s="14" t="s">
        <v>20</v>
      </c>
      <c r="G112" s="14" t="s">
        <v>139</v>
      </c>
      <c r="H112" s="15">
        <v>58</v>
      </c>
      <c r="I112" s="15" t="s">
        <v>23</v>
      </c>
      <c r="J112" s="15">
        <v>0</v>
      </c>
      <c r="L112" s="14" t="s">
        <v>319</v>
      </c>
      <c r="M112" s="17">
        <v>581750.45381110196</v>
      </c>
      <c r="N112" s="17">
        <v>6497085.55421774</v>
      </c>
    </row>
    <row r="113" spans="1:14" x14ac:dyDescent="0.25">
      <c r="A113" s="14" t="s">
        <v>798</v>
      </c>
      <c r="B113" s="14" t="s">
        <v>39</v>
      </c>
      <c r="C113" s="14" t="s">
        <v>39</v>
      </c>
      <c r="D113" s="14" t="s">
        <v>17</v>
      </c>
      <c r="E113" s="14" t="s">
        <v>69</v>
      </c>
      <c r="F113" s="14" t="s">
        <v>128</v>
      </c>
      <c r="G113" s="14" t="s">
        <v>128</v>
      </c>
      <c r="H113" s="15">
        <v>64</v>
      </c>
      <c r="I113" s="15" t="s">
        <v>23</v>
      </c>
      <c r="J113" s="15">
        <v>1</v>
      </c>
      <c r="K113" s="14" t="s">
        <v>45</v>
      </c>
      <c r="L113" s="14" t="s">
        <v>329</v>
      </c>
      <c r="M113" s="17">
        <v>410100.26160000003</v>
      </c>
      <c r="N113" s="17">
        <v>6527201.1531999996</v>
      </c>
    </row>
    <row r="114" spans="1:14" x14ac:dyDescent="0.25">
      <c r="A114" s="14" t="s">
        <v>799</v>
      </c>
      <c r="B114" s="14" t="s">
        <v>28</v>
      </c>
      <c r="C114" s="14" t="s">
        <v>3</v>
      </c>
      <c r="D114" s="14" t="s">
        <v>17</v>
      </c>
      <c r="E114" s="14" t="s">
        <v>68</v>
      </c>
      <c r="F114" s="14" t="s">
        <v>10</v>
      </c>
      <c r="G114" s="14" t="s">
        <v>138</v>
      </c>
      <c r="H114" s="15">
        <v>55</v>
      </c>
      <c r="I114" s="15" t="s">
        <v>21</v>
      </c>
      <c r="J114" s="15">
        <v>1</v>
      </c>
      <c r="K114" s="14" t="s">
        <v>20</v>
      </c>
      <c r="L114" s="14" t="s">
        <v>331</v>
      </c>
      <c r="M114" s="17">
        <v>479512.99638382799</v>
      </c>
      <c r="N114" s="17">
        <v>6206305.3480014298</v>
      </c>
    </row>
    <row r="115" spans="1:14" x14ac:dyDescent="0.25">
      <c r="A115" s="14" t="s">
        <v>800</v>
      </c>
      <c r="B115" s="14" t="s">
        <v>26</v>
      </c>
      <c r="C115" s="14" t="s">
        <v>337</v>
      </c>
      <c r="D115" s="14" t="s">
        <v>11</v>
      </c>
      <c r="E115" s="14" t="s">
        <v>68</v>
      </c>
      <c r="F115" s="14" t="s">
        <v>18</v>
      </c>
      <c r="G115" s="14" t="s">
        <v>138</v>
      </c>
      <c r="H115" s="15">
        <v>51</v>
      </c>
      <c r="I115" s="15" t="s">
        <v>21</v>
      </c>
      <c r="J115" s="15">
        <v>6</v>
      </c>
      <c r="K115" s="14" t="s">
        <v>16</v>
      </c>
      <c r="L115" s="14" t="s">
        <v>336</v>
      </c>
      <c r="M115" s="17">
        <v>590356.62809999997</v>
      </c>
      <c r="N115" s="17">
        <v>6144865.6734999996</v>
      </c>
    </row>
    <row r="116" spans="1:14" x14ac:dyDescent="0.25">
      <c r="A116" s="14" t="s">
        <v>801</v>
      </c>
      <c r="B116" s="14" t="s">
        <v>35</v>
      </c>
      <c r="C116" s="14" t="s">
        <v>136</v>
      </c>
      <c r="D116" s="14" t="s">
        <v>11</v>
      </c>
      <c r="E116" s="14" t="s">
        <v>68</v>
      </c>
      <c r="F116" s="14" t="s">
        <v>16</v>
      </c>
      <c r="G116" s="14" t="s">
        <v>139</v>
      </c>
      <c r="H116" s="15">
        <v>54</v>
      </c>
      <c r="I116" s="15" t="s">
        <v>21</v>
      </c>
      <c r="J116" s="15">
        <v>0</v>
      </c>
      <c r="K116" s="14" t="s">
        <v>15</v>
      </c>
      <c r="L116" s="14" t="s">
        <v>330</v>
      </c>
      <c r="M116" s="17">
        <v>436371.65815910202</v>
      </c>
      <c r="N116" s="17">
        <v>6453525.6480078604</v>
      </c>
    </row>
    <row r="117" spans="1:14" x14ac:dyDescent="0.25">
      <c r="A117" s="14" t="s">
        <v>801</v>
      </c>
      <c r="B117" s="14" t="s">
        <v>35</v>
      </c>
      <c r="C117" s="14" t="s">
        <v>136</v>
      </c>
      <c r="D117" s="14" t="s">
        <v>11</v>
      </c>
      <c r="E117" s="14" t="s">
        <v>68</v>
      </c>
      <c r="F117" s="14" t="s">
        <v>16</v>
      </c>
      <c r="G117" s="14" t="s">
        <v>139</v>
      </c>
      <c r="H117" s="15">
        <v>53</v>
      </c>
      <c r="I117" s="15" t="s">
        <v>23</v>
      </c>
      <c r="J117" s="15">
        <v>0</v>
      </c>
      <c r="K117" s="14" t="s">
        <v>15</v>
      </c>
      <c r="L117" s="14" t="s">
        <v>330</v>
      </c>
      <c r="M117" s="17">
        <v>436371.65815910202</v>
      </c>
      <c r="N117" s="17">
        <v>6453525.6480078604</v>
      </c>
    </row>
    <row r="118" spans="1:14" x14ac:dyDescent="0.25">
      <c r="A118" s="14" t="s">
        <v>802</v>
      </c>
      <c r="B118" s="14" t="s">
        <v>40</v>
      </c>
      <c r="C118" s="14" t="s">
        <v>136</v>
      </c>
      <c r="D118" s="14" t="s">
        <v>11</v>
      </c>
      <c r="E118" s="14" t="s">
        <v>68</v>
      </c>
      <c r="F118" s="14" t="s">
        <v>10</v>
      </c>
      <c r="G118" s="14" t="s">
        <v>138</v>
      </c>
      <c r="H118" s="15">
        <v>20</v>
      </c>
      <c r="I118" s="15" t="s">
        <v>21</v>
      </c>
      <c r="J118" s="15">
        <v>0</v>
      </c>
      <c r="K118" s="14" t="s">
        <v>20</v>
      </c>
      <c r="L118" s="14" t="s">
        <v>332</v>
      </c>
      <c r="M118" s="17">
        <v>549941.78099139803</v>
      </c>
      <c r="N118" s="17">
        <v>6189188.88876851</v>
      </c>
    </row>
    <row r="119" spans="1:14" x14ac:dyDescent="0.25">
      <c r="A119" s="14" t="s">
        <v>803</v>
      </c>
      <c r="B119" s="14" t="s">
        <v>4</v>
      </c>
      <c r="C119" s="14" t="s">
        <v>42</v>
      </c>
      <c r="D119" s="14" t="s">
        <v>11</v>
      </c>
      <c r="E119" s="14" t="s">
        <v>68</v>
      </c>
      <c r="F119" s="14" t="s">
        <v>10</v>
      </c>
      <c r="G119" s="14" t="s">
        <v>138</v>
      </c>
      <c r="H119" s="15">
        <v>40</v>
      </c>
      <c r="I119" s="15" t="s">
        <v>21</v>
      </c>
      <c r="J119" s="15">
        <v>0</v>
      </c>
      <c r="K119" s="14" t="s">
        <v>15</v>
      </c>
      <c r="L119" s="14" t="s">
        <v>626</v>
      </c>
      <c r="M119" s="17">
        <v>594705.90249999997</v>
      </c>
      <c r="N119" s="17">
        <v>6488627.3415999999</v>
      </c>
    </row>
    <row r="120" spans="1:14" x14ac:dyDescent="0.25">
      <c r="A120" s="14" t="s">
        <v>804</v>
      </c>
      <c r="B120" s="14" t="s">
        <v>26</v>
      </c>
      <c r="C120" s="14" t="s">
        <v>26</v>
      </c>
      <c r="D120" s="14" t="s">
        <v>11</v>
      </c>
      <c r="E120" s="14" t="s">
        <v>68</v>
      </c>
      <c r="F120" s="14" t="s">
        <v>10</v>
      </c>
      <c r="G120" s="14" t="s">
        <v>138</v>
      </c>
      <c r="H120" s="15">
        <v>14</v>
      </c>
      <c r="I120" s="15" t="s">
        <v>21</v>
      </c>
      <c r="J120" s="15">
        <v>0</v>
      </c>
      <c r="K120" s="14" t="s">
        <v>20</v>
      </c>
      <c r="L120" s="14" t="s">
        <v>333</v>
      </c>
      <c r="M120" s="17">
        <v>566075.46575567604</v>
      </c>
      <c r="N120" s="17">
        <v>6182886.4154348196</v>
      </c>
    </row>
    <row r="121" spans="1:14" x14ac:dyDescent="0.25">
      <c r="A121" s="14" t="s">
        <v>805</v>
      </c>
      <c r="B121" s="14" t="s">
        <v>32</v>
      </c>
      <c r="C121" s="14" t="s">
        <v>166</v>
      </c>
      <c r="D121" s="14" t="s">
        <v>17</v>
      </c>
      <c r="E121" s="14" t="s">
        <v>68</v>
      </c>
      <c r="F121" s="14" t="s">
        <v>10</v>
      </c>
      <c r="G121" s="14" t="s">
        <v>138</v>
      </c>
      <c r="H121" s="15">
        <v>24</v>
      </c>
      <c r="I121" s="15" t="s">
        <v>21</v>
      </c>
      <c r="J121" s="15">
        <v>0</v>
      </c>
      <c r="K121" s="14" t="s">
        <v>20</v>
      </c>
      <c r="L121" s="14" t="s">
        <v>338</v>
      </c>
      <c r="M121" s="17">
        <v>660869.888264279</v>
      </c>
      <c r="N121" s="17">
        <v>6194632.43715561</v>
      </c>
    </row>
    <row r="122" spans="1:14" x14ac:dyDescent="0.25">
      <c r="A122" s="14" t="s">
        <v>806</v>
      </c>
      <c r="B122" s="14" t="s">
        <v>39</v>
      </c>
      <c r="C122" s="14" t="s">
        <v>39</v>
      </c>
      <c r="D122" s="14" t="s">
        <v>17</v>
      </c>
      <c r="E122" s="14" t="s">
        <v>13</v>
      </c>
      <c r="F122" s="14" t="s">
        <v>10</v>
      </c>
      <c r="G122" s="14" t="s">
        <v>138</v>
      </c>
      <c r="H122" s="15">
        <v>29</v>
      </c>
      <c r="I122" s="15" t="s">
        <v>21</v>
      </c>
      <c r="J122" s="15">
        <v>0</v>
      </c>
      <c r="L122" s="14" t="s">
        <v>334</v>
      </c>
      <c r="M122" s="17">
        <v>411085.69809999998</v>
      </c>
      <c r="N122" s="17">
        <v>6527222.3542999998</v>
      </c>
    </row>
    <row r="123" spans="1:14" x14ac:dyDescent="0.25">
      <c r="A123" s="14" t="s">
        <v>807</v>
      </c>
      <c r="B123" s="14" t="s">
        <v>34</v>
      </c>
      <c r="C123" s="14" t="s">
        <v>34</v>
      </c>
      <c r="D123" s="14" t="s">
        <v>17</v>
      </c>
      <c r="E123" s="14" t="s">
        <v>68</v>
      </c>
      <c r="F123" s="14" t="s">
        <v>10</v>
      </c>
      <c r="G123" s="14" t="s">
        <v>138</v>
      </c>
      <c r="H123" s="15">
        <v>25</v>
      </c>
      <c r="I123" s="15" t="s">
        <v>21</v>
      </c>
      <c r="J123" s="15">
        <v>0</v>
      </c>
      <c r="K123" s="14" t="s">
        <v>15</v>
      </c>
      <c r="L123" s="14" t="s">
        <v>335</v>
      </c>
      <c r="M123" s="17">
        <v>576820.77370000002</v>
      </c>
      <c r="N123" s="17">
        <v>6143117.1694999998</v>
      </c>
    </row>
    <row r="124" spans="1:14" x14ac:dyDescent="0.25">
      <c r="A124" s="14" t="s">
        <v>808</v>
      </c>
      <c r="B124" s="14" t="s">
        <v>26</v>
      </c>
      <c r="C124" s="14" t="s">
        <v>183</v>
      </c>
      <c r="D124" s="14" t="s">
        <v>11</v>
      </c>
      <c r="E124" s="14" t="s">
        <v>69</v>
      </c>
      <c r="F124" s="14" t="s">
        <v>128</v>
      </c>
      <c r="G124" s="14" t="s">
        <v>128</v>
      </c>
      <c r="H124" s="15">
        <v>57</v>
      </c>
      <c r="I124" s="15" t="s">
        <v>23</v>
      </c>
      <c r="J124" s="15">
        <v>1</v>
      </c>
      <c r="K124" s="14" t="s">
        <v>20</v>
      </c>
      <c r="L124" s="14" t="s">
        <v>339</v>
      </c>
      <c r="M124" s="17">
        <v>590504.86836757197</v>
      </c>
      <c r="N124" s="17">
        <v>6153244.9064638801</v>
      </c>
    </row>
    <row r="125" spans="1:14" x14ac:dyDescent="0.25">
      <c r="A125" s="14" t="s">
        <v>809</v>
      </c>
      <c r="B125" s="14" t="s">
        <v>34</v>
      </c>
      <c r="C125" s="14" t="s">
        <v>34</v>
      </c>
      <c r="D125" s="14" t="s">
        <v>17</v>
      </c>
      <c r="E125" s="14" t="s">
        <v>68</v>
      </c>
      <c r="F125" s="14" t="s">
        <v>10</v>
      </c>
      <c r="G125" s="14" t="s">
        <v>138</v>
      </c>
      <c r="H125" s="15">
        <v>40</v>
      </c>
      <c r="I125" s="15" t="s">
        <v>21</v>
      </c>
      <c r="J125" s="15">
        <v>0</v>
      </c>
      <c r="K125" s="14" t="s">
        <v>16</v>
      </c>
      <c r="L125" s="14" t="s">
        <v>340</v>
      </c>
      <c r="M125" s="17">
        <v>571142.19110000005</v>
      </c>
      <c r="N125" s="17">
        <v>6144079.3971999995</v>
      </c>
    </row>
    <row r="126" spans="1:14" x14ac:dyDescent="0.25">
      <c r="A126" s="14" t="s">
        <v>810</v>
      </c>
      <c r="B126" s="14" t="s">
        <v>26</v>
      </c>
      <c r="C126" s="14" t="s">
        <v>212</v>
      </c>
      <c r="D126" s="14" t="s">
        <v>11</v>
      </c>
      <c r="E126" s="14" t="s">
        <v>68</v>
      </c>
      <c r="F126" s="14" t="s">
        <v>10</v>
      </c>
      <c r="G126" s="14" t="s">
        <v>138</v>
      </c>
      <c r="H126" s="15">
        <v>24</v>
      </c>
      <c r="I126" s="15" t="s">
        <v>21</v>
      </c>
      <c r="J126" s="15">
        <v>0</v>
      </c>
      <c r="K126" s="14" t="s">
        <v>15</v>
      </c>
      <c r="L126" s="14" t="s">
        <v>623</v>
      </c>
      <c r="M126" s="17">
        <v>591007.30107263301</v>
      </c>
      <c r="N126" s="17">
        <v>6145545.9309558496</v>
      </c>
    </row>
    <row r="127" spans="1:14" x14ac:dyDescent="0.25">
      <c r="A127" s="14" t="s">
        <v>811</v>
      </c>
      <c r="B127" s="14" t="s">
        <v>26</v>
      </c>
      <c r="C127" s="14" t="s">
        <v>148</v>
      </c>
      <c r="D127" s="14" t="s">
        <v>17</v>
      </c>
      <c r="E127" s="14" t="s">
        <v>68</v>
      </c>
      <c r="F127" s="14" t="s">
        <v>18</v>
      </c>
      <c r="G127" s="14" t="s">
        <v>138</v>
      </c>
      <c r="H127" s="15">
        <v>87</v>
      </c>
      <c r="I127" s="15" t="s">
        <v>21</v>
      </c>
      <c r="J127" s="15">
        <v>0</v>
      </c>
      <c r="K127" s="14" t="s">
        <v>20</v>
      </c>
      <c r="L127" s="14" t="s">
        <v>342</v>
      </c>
      <c r="M127" s="17">
        <v>586357.44811805803</v>
      </c>
      <c r="N127" s="17">
        <v>6141760.6568667302</v>
      </c>
    </row>
    <row r="128" spans="1:14" x14ac:dyDescent="0.25">
      <c r="A128" s="14" t="s">
        <v>812</v>
      </c>
      <c r="B128" s="14" t="s">
        <v>34</v>
      </c>
      <c r="C128" s="14" t="s">
        <v>34</v>
      </c>
      <c r="D128" s="14" t="s">
        <v>17</v>
      </c>
      <c r="E128" s="14" t="s">
        <v>68</v>
      </c>
      <c r="F128" s="14" t="s">
        <v>10</v>
      </c>
      <c r="G128" s="14" t="s">
        <v>138</v>
      </c>
      <c r="H128" s="15">
        <v>26</v>
      </c>
      <c r="I128" s="15" t="s">
        <v>21</v>
      </c>
      <c r="J128" s="15">
        <v>0</v>
      </c>
      <c r="K128" s="14" t="s">
        <v>15</v>
      </c>
      <c r="L128" s="14" t="s">
        <v>341</v>
      </c>
      <c r="M128" s="17">
        <v>573076.32620000001</v>
      </c>
      <c r="N128" s="17">
        <v>6145171.4243999999</v>
      </c>
    </row>
    <row r="129" spans="1:14" x14ac:dyDescent="0.25">
      <c r="A129" s="14" t="s">
        <v>813</v>
      </c>
      <c r="B129" s="14" t="s">
        <v>34</v>
      </c>
      <c r="C129" s="14" t="s">
        <v>34</v>
      </c>
      <c r="D129" s="14" t="s">
        <v>17</v>
      </c>
      <c r="E129" s="14" t="s">
        <v>69</v>
      </c>
      <c r="F129" s="14" t="s">
        <v>128</v>
      </c>
      <c r="G129" s="14" t="s">
        <v>128</v>
      </c>
      <c r="H129" s="15">
        <v>86</v>
      </c>
      <c r="I129" s="15" t="s">
        <v>23</v>
      </c>
      <c r="J129" s="15">
        <v>0</v>
      </c>
      <c r="K129" s="14" t="s">
        <v>45</v>
      </c>
      <c r="L129" s="14" t="s">
        <v>343</v>
      </c>
      <c r="M129" s="17">
        <v>575575.92422524199</v>
      </c>
      <c r="N129" s="17">
        <v>6136424.5630942201</v>
      </c>
    </row>
    <row r="130" spans="1:14" x14ac:dyDescent="0.25">
      <c r="A130" s="14" t="s">
        <v>814</v>
      </c>
      <c r="B130" s="14" t="s">
        <v>33</v>
      </c>
      <c r="C130" s="14" t="s">
        <v>136</v>
      </c>
      <c r="D130" s="14" t="s">
        <v>11</v>
      </c>
      <c r="E130" s="14" t="s">
        <v>68</v>
      </c>
      <c r="F130" s="14" t="s">
        <v>10</v>
      </c>
      <c r="G130" s="14" t="s">
        <v>139</v>
      </c>
      <c r="H130" s="15">
        <v>21</v>
      </c>
      <c r="I130" s="15" t="s">
        <v>23</v>
      </c>
      <c r="J130" s="15">
        <v>1</v>
      </c>
      <c r="K130" s="14" t="s">
        <v>10</v>
      </c>
      <c r="L130" s="14" t="s">
        <v>344</v>
      </c>
      <c r="M130" s="17">
        <v>687353.93914904702</v>
      </c>
      <c r="N130" s="17">
        <v>6139471.46433366</v>
      </c>
    </row>
    <row r="131" spans="1:14" x14ac:dyDescent="0.25">
      <c r="A131" s="14" t="s">
        <v>815</v>
      </c>
      <c r="B131" s="14" t="s">
        <v>26</v>
      </c>
      <c r="C131" s="14" t="s">
        <v>160</v>
      </c>
      <c r="D131" s="14" t="s">
        <v>11</v>
      </c>
      <c r="E131" s="14" t="s">
        <v>68</v>
      </c>
      <c r="F131" s="14" t="s">
        <v>10</v>
      </c>
      <c r="G131" s="14" t="s">
        <v>138</v>
      </c>
      <c r="H131" s="15">
        <v>21</v>
      </c>
      <c r="I131" s="15" t="s">
        <v>23</v>
      </c>
      <c r="J131" s="15">
        <v>0</v>
      </c>
      <c r="K131" s="14" t="s">
        <v>16</v>
      </c>
      <c r="L131" s="14" t="s">
        <v>346</v>
      </c>
      <c r="M131" s="17">
        <v>590399.94999999995</v>
      </c>
      <c r="N131" s="17">
        <v>6145051.3499999996</v>
      </c>
    </row>
    <row r="132" spans="1:14" x14ac:dyDescent="0.25">
      <c r="A132" s="14" t="s">
        <v>816</v>
      </c>
      <c r="B132" s="14" t="s">
        <v>32</v>
      </c>
      <c r="C132" s="14" t="s">
        <v>166</v>
      </c>
      <c r="D132" s="14" t="s">
        <v>17</v>
      </c>
      <c r="E132" s="14" t="s">
        <v>68</v>
      </c>
      <c r="F132" s="14" t="s">
        <v>10</v>
      </c>
      <c r="G132" s="14" t="s">
        <v>138</v>
      </c>
      <c r="H132" s="15">
        <v>64</v>
      </c>
      <c r="I132" s="15" t="s">
        <v>21</v>
      </c>
      <c r="J132" s="15">
        <v>2</v>
      </c>
      <c r="K132" s="14" t="s">
        <v>16</v>
      </c>
      <c r="L132" s="14" t="s">
        <v>345</v>
      </c>
      <c r="M132" s="17">
        <v>661874.91206922499</v>
      </c>
      <c r="N132" s="17">
        <v>6194970.9463101402</v>
      </c>
    </row>
    <row r="133" spans="1:14" x14ac:dyDescent="0.25">
      <c r="A133" s="14" t="s">
        <v>817</v>
      </c>
      <c r="B133" s="14" t="s">
        <v>38</v>
      </c>
      <c r="C133" s="14" t="s">
        <v>136</v>
      </c>
      <c r="D133" s="14" t="s">
        <v>11</v>
      </c>
      <c r="E133" s="14" t="s">
        <v>13</v>
      </c>
      <c r="F133" s="14" t="s">
        <v>16</v>
      </c>
      <c r="G133" s="14" t="s">
        <v>138</v>
      </c>
      <c r="H133" s="15">
        <v>53</v>
      </c>
      <c r="I133" s="15" t="s">
        <v>23</v>
      </c>
      <c r="J133" s="15">
        <v>0</v>
      </c>
      <c r="L133" s="14" t="s">
        <v>347</v>
      </c>
      <c r="M133" s="17">
        <v>749842.18</v>
      </c>
      <c r="N133" s="17">
        <v>6176983.0499999998</v>
      </c>
    </row>
    <row r="134" spans="1:14" x14ac:dyDescent="0.25">
      <c r="A134" s="14" t="s">
        <v>818</v>
      </c>
      <c r="B134" s="14" t="s">
        <v>26</v>
      </c>
      <c r="C134" s="14" t="s">
        <v>160</v>
      </c>
      <c r="D134" s="14" t="s">
        <v>11</v>
      </c>
      <c r="E134" s="14" t="s">
        <v>68</v>
      </c>
      <c r="F134" s="14" t="s">
        <v>10</v>
      </c>
      <c r="G134" s="14" t="s">
        <v>138</v>
      </c>
      <c r="H134" s="15">
        <v>46</v>
      </c>
      <c r="I134" s="15" t="s">
        <v>21</v>
      </c>
      <c r="J134" s="15">
        <v>0</v>
      </c>
      <c r="K134" s="14" t="s">
        <v>16</v>
      </c>
      <c r="L134" s="14" t="s">
        <v>346</v>
      </c>
      <c r="M134" s="17">
        <v>590399.94999999995</v>
      </c>
      <c r="N134" s="17">
        <v>6145051.3499999996</v>
      </c>
    </row>
    <row r="135" spans="1:14" x14ac:dyDescent="0.25">
      <c r="A135" s="14" t="s">
        <v>819</v>
      </c>
      <c r="B135" s="14" t="s">
        <v>34</v>
      </c>
      <c r="C135" s="14" t="s">
        <v>34</v>
      </c>
      <c r="D135" s="14" t="s">
        <v>17</v>
      </c>
      <c r="E135" s="14" t="s">
        <v>68</v>
      </c>
      <c r="F135" s="14" t="s">
        <v>10</v>
      </c>
      <c r="G135" s="14" t="s">
        <v>138</v>
      </c>
      <c r="H135" s="15">
        <v>23</v>
      </c>
      <c r="I135" s="15" t="s">
        <v>21</v>
      </c>
      <c r="J135" s="15">
        <v>0</v>
      </c>
      <c r="K135" s="14" t="s">
        <v>45</v>
      </c>
      <c r="L135" s="14" t="s">
        <v>348</v>
      </c>
      <c r="M135" s="17">
        <v>575843.84680921503</v>
      </c>
      <c r="N135" s="17">
        <v>6138169.6831607204</v>
      </c>
    </row>
    <row r="136" spans="1:14" x14ac:dyDescent="0.25">
      <c r="A136" s="14" t="s">
        <v>820</v>
      </c>
      <c r="B136" s="14" t="s">
        <v>34</v>
      </c>
      <c r="C136" s="14" t="s">
        <v>34</v>
      </c>
      <c r="D136" s="14" t="s">
        <v>17</v>
      </c>
      <c r="E136" s="14" t="s">
        <v>69</v>
      </c>
      <c r="F136" s="14" t="s">
        <v>128</v>
      </c>
      <c r="G136" s="14" t="s">
        <v>128</v>
      </c>
      <c r="H136" s="15">
        <v>72</v>
      </c>
      <c r="I136" s="15" t="s">
        <v>21</v>
      </c>
      <c r="J136" s="15">
        <v>5</v>
      </c>
      <c r="K136" s="14" t="s">
        <v>20</v>
      </c>
      <c r="L136" s="14" t="s">
        <v>355</v>
      </c>
      <c r="M136" s="17">
        <v>578833.65675205702</v>
      </c>
      <c r="N136" s="17">
        <v>6147566.1071282197</v>
      </c>
    </row>
    <row r="137" spans="1:14" x14ac:dyDescent="0.25">
      <c r="A137" s="14" t="s">
        <v>821</v>
      </c>
      <c r="B137" s="14" t="s">
        <v>34</v>
      </c>
      <c r="C137" s="14" t="s">
        <v>34</v>
      </c>
      <c r="D137" s="14" t="s">
        <v>17</v>
      </c>
      <c r="E137" s="14" t="s">
        <v>70</v>
      </c>
      <c r="F137" s="14" t="s">
        <v>10</v>
      </c>
      <c r="G137" s="14" t="s">
        <v>138</v>
      </c>
      <c r="H137" s="15">
        <v>47</v>
      </c>
      <c r="I137" s="15" t="s">
        <v>21</v>
      </c>
      <c r="J137" s="15">
        <v>30</v>
      </c>
      <c r="L137" s="14" t="s">
        <v>383</v>
      </c>
      <c r="M137" s="17">
        <v>566119.99219999998</v>
      </c>
      <c r="N137" s="17">
        <v>6145103.6725000003</v>
      </c>
    </row>
    <row r="138" spans="1:14" x14ac:dyDescent="0.25">
      <c r="A138" s="14" t="s">
        <v>822</v>
      </c>
      <c r="B138" s="14" t="s">
        <v>34</v>
      </c>
      <c r="C138" s="14" t="s">
        <v>34</v>
      </c>
      <c r="D138" s="14" t="s">
        <v>17</v>
      </c>
      <c r="E138" s="14" t="s">
        <v>68</v>
      </c>
      <c r="F138" s="14" t="s">
        <v>18</v>
      </c>
      <c r="G138" s="14" t="s">
        <v>138</v>
      </c>
      <c r="H138" s="15">
        <v>59</v>
      </c>
      <c r="I138" s="15" t="s">
        <v>21</v>
      </c>
      <c r="J138" s="15">
        <v>0</v>
      </c>
      <c r="K138" s="14" t="s">
        <v>15</v>
      </c>
      <c r="L138" s="14" t="s">
        <v>349</v>
      </c>
      <c r="M138" s="17">
        <v>575992.23470000003</v>
      </c>
      <c r="N138" s="17">
        <v>6146518.6760999998</v>
      </c>
    </row>
    <row r="139" spans="1:14" x14ac:dyDescent="0.25">
      <c r="A139" s="14" t="s">
        <v>823</v>
      </c>
      <c r="B139" s="14" t="s">
        <v>30</v>
      </c>
      <c r="C139" s="14" t="s">
        <v>153</v>
      </c>
      <c r="D139" s="14" t="s">
        <v>17</v>
      </c>
      <c r="E139" s="14" t="s">
        <v>68</v>
      </c>
      <c r="F139" s="14" t="s">
        <v>10</v>
      </c>
      <c r="G139" s="14" t="s">
        <v>138</v>
      </c>
      <c r="H139" s="15">
        <v>26</v>
      </c>
      <c r="I139" s="15" t="s">
        <v>21</v>
      </c>
      <c r="J139" s="15">
        <v>0</v>
      </c>
      <c r="K139" s="14" t="s">
        <v>15</v>
      </c>
      <c r="L139" s="14" t="s">
        <v>350</v>
      </c>
      <c r="M139" s="17">
        <v>508634.30979999999</v>
      </c>
      <c r="N139" s="17">
        <v>6291534.9791000001</v>
      </c>
    </row>
    <row r="140" spans="1:14" x14ac:dyDescent="0.25">
      <c r="A140" s="14" t="s">
        <v>824</v>
      </c>
      <c r="B140" s="14" t="s">
        <v>35</v>
      </c>
      <c r="C140" s="14" t="s">
        <v>35</v>
      </c>
      <c r="D140" s="14" t="s">
        <v>17</v>
      </c>
      <c r="E140" s="14" t="s">
        <v>68</v>
      </c>
      <c r="F140" s="14" t="s">
        <v>10</v>
      </c>
      <c r="G140" s="14" t="s">
        <v>138</v>
      </c>
      <c r="H140" s="15">
        <v>50</v>
      </c>
      <c r="I140" s="15" t="s">
        <v>23</v>
      </c>
      <c r="J140" s="15">
        <v>1</v>
      </c>
      <c r="K140" s="14" t="s">
        <v>20</v>
      </c>
      <c r="L140" s="14" t="s">
        <v>351</v>
      </c>
      <c r="M140" s="17">
        <v>400312.26260543498</v>
      </c>
      <c r="N140" s="17">
        <v>6423472.1008948199</v>
      </c>
    </row>
    <row r="141" spans="1:14" x14ac:dyDescent="0.25">
      <c r="A141" s="14" t="s">
        <v>825</v>
      </c>
      <c r="B141" s="14" t="s">
        <v>28</v>
      </c>
      <c r="C141" s="14" t="s">
        <v>203</v>
      </c>
      <c r="D141" s="14" t="s">
        <v>17</v>
      </c>
      <c r="E141" s="14" t="s">
        <v>70</v>
      </c>
      <c r="F141" s="14" t="s">
        <v>10</v>
      </c>
      <c r="G141" s="14" t="s">
        <v>138</v>
      </c>
      <c r="H141" s="15">
        <v>16</v>
      </c>
      <c r="I141" s="15" t="s">
        <v>21</v>
      </c>
      <c r="J141" s="15">
        <v>0</v>
      </c>
      <c r="L141" s="14" t="s">
        <v>352</v>
      </c>
      <c r="M141" s="17">
        <v>460368.59480000002</v>
      </c>
      <c r="N141" s="17">
        <v>6189286.9786999999</v>
      </c>
    </row>
    <row r="142" spans="1:14" x14ac:dyDescent="0.25">
      <c r="A142" s="14" t="s">
        <v>826</v>
      </c>
      <c r="B142" s="14" t="s">
        <v>26</v>
      </c>
      <c r="C142" s="14" t="s">
        <v>145</v>
      </c>
      <c r="D142" s="14" t="s">
        <v>17</v>
      </c>
      <c r="E142" s="14" t="s">
        <v>68</v>
      </c>
      <c r="F142" s="14" t="s">
        <v>10</v>
      </c>
      <c r="G142" s="14" t="s">
        <v>139</v>
      </c>
      <c r="H142" s="15">
        <v>50</v>
      </c>
      <c r="I142" s="15" t="s">
        <v>23</v>
      </c>
      <c r="J142" s="15">
        <v>0</v>
      </c>
      <c r="K142" s="14" t="s">
        <v>16</v>
      </c>
      <c r="L142" s="14" t="s">
        <v>353</v>
      </c>
      <c r="M142" s="17">
        <v>570068.92509999999</v>
      </c>
      <c r="N142" s="17">
        <v>6153892.0916999998</v>
      </c>
    </row>
    <row r="143" spans="1:14" x14ac:dyDescent="0.25">
      <c r="A143" s="14" t="s">
        <v>826</v>
      </c>
      <c r="B143" s="14" t="s">
        <v>26</v>
      </c>
      <c r="C143" s="14" t="s">
        <v>145</v>
      </c>
      <c r="D143" s="14" t="s">
        <v>17</v>
      </c>
      <c r="E143" s="14" t="s">
        <v>68</v>
      </c>
      <c r="F143" s="14" t="s">
        <v>10</v>
      </c>
      <c r="G143" s="14" t="s">
        <v>138</v>
      </c>
      <c r="H143" s="15">
        <v>52</v>
      </c>
      <c r="I143" s="15" t="s">
        <v>21</v>
      </c>
      <c r="J143" s="15">
        <v>0</v>
      </c>
      <c r="K143" s="14" t="s">
        <v>16</v>
      </c>
      <c r="L143" s="14" t="s">
        <v>353</v>
      </c>
      <c r="M143" s="17">
        <v>570068.92509999999</v>
      </c>
      <c r="N143" s="17">
        <v>6153892.0916999998</v>
      </c>
    </row>
    <row r="144" spans="1:14" x14ac:dyDescent="0.25">
      <c r="A144" s="14" t="s">
        <v>827</v>
      </c>
      <c r="B144" s="14" t="s">
        <v>25</v>
      </c>
      <c r="C144" s="14" t="s">
        <v>354</v>
      </c>
      <c r="D144" s="14" t="s">
        <v>11</v>
      </c>
      <c r="E144" s="14" t="s">
        <v>70</v>
      </c>
      <c r="F144" s="14" t="s">
        <v>10</v>
      </c>
      <c r="G144" s="14" t="s">
        <v>138</v>
      </c>
      <c r="H144" s="15">
        <v>18</v>
      </c>
      <c r="I144" s="15" t="s">
        <v>21</v>
      </c>
      <c r="J144" s="15">
        <v>0</v>
      </c>
      <c r="L144" s="14" t="s">
        <v>624</v>
      </c>
      <c r="M144" s="17">
        <v>458202.353762543</v>
      </c>
      <c r="N144" s="17">
        <v>6632333.2563072396</v>
      </c>
    </row>
    <row r="145" spans="1:14" x14ac:dyDescent="0.25">
      <c r="A145" s="14" t="s">
        <v>828</v>
      </c>
      <c r="B145" s="14" t="s">
        <v>34</v>
      </c>
      <c r="C145" s="14" t="s">
        <v>34</v>
      </c>
      <c r="D145" s="14" t="s">
        <v>11</v>
      </c>
      <c r="E145" s="14" t="s">
        <v>70</v>
      </c>
      <c r="F145" s="14" t="s">
        <v>10</v>
      </c>
      <c r="G145" s="14" t="s">
        <v>139</v>
      </c>
      <c r="H145" s="15">
        <v>34</v>
      </c>
      <c r="I145" s="15" t="s">
        <v>23</v>
      </c>
      <c r="J145" s="15">
        <v>4</v>
      </c>
      <c r="L145" s="14" t="s">
        <v>357</v>
      </c>
      <c r="M145" s="17">
        <v>578668.01009999996</v>
      </c>
      <c r="N145" s="17">
        <v>6150480.6528000003</v>
      </c>
    </row>
    <row r="146" spans="1:14" x14ac:dyDescent="0.25">
      <c r="A146" s="14" t="s">
        <v>829</v>
      </c>
      <c r="B146" s="14" t="s">
        <v>41</v>
      </c>
      <c r="C146" s="14" t="s">
        <v>136</v>
      </c>
      <c r="D146" s="14" t="s">
        <v>11</v>
      </c>
      <c r="E146" s="14" t="s">
        <v>68</v>
      </c>
      <c r="F146" s="14" t="s">
        <v>20</v>
      </c>
      <c r="G146" s="14" t="s">
        <v>138</v>
      </c>
      <c r="H146" s="15">
        <v>65</v>
      </c>
      <c r="I146" s="15" t="s">
        <v>21</v>
      </c>
      <c r="J146" s="15">
        <v>0</v>
      </c>
      <c r="K146" s="14" t="s">
        <v>132</v>
      </c>
      <c r="L146" s="14" t="s">
        <v>586</v>
      </c>
      <c r="M146" s="17">
        <v>393469.29</v>
      </c>
      <c r="N146" s="17">
        <v>6299763.7699999996</v>
      </c>
    </row>
    <row r="147" spans="1:14" x14ac:dyDescent="0.25">
      <c r="A147" s="14" t="s">
        <v>830</v>
      </c>
      <c r="B147" s="14" t="s">
        <v>28</v>
      </c>
      <c r="C147" s="14" t="s">
        <v>210</v>
      </c>
      <c r="D147" s="14" t="s">
        <v>17</v>
      </c>
      <c r="E147" s="14" t="s">
        <v>68</v>
      </c>
      <c r="F147" s="14" t="s">
        <v>10</v>
      </c>
      <c r="G147" s="14" t="s">
        <v>138</v>
      </c>
      <c r="H147" s="15">
        <v>17</v>
      </c>
      <c r="I147" s="15" t="s">
        <v>21</v>
      </c>
      <c r="J147" s="15">
        <v>1</v>
      </c>
      <c r="K147" s="14" t="s">
        <v>16</v>
      </c>
      <c r="L147" s="14" t="s">
        <v>384</v>
      </c>
      <c r="M147" s="17">
        <v>443493.13520000002</v>
      </c>
      <c r="N147" s="17">
        <v>6207917.9495000001</v>
      </c>
    </row>
    <row r="148" spans="1:14" x14ac:dyDescent="0.25">
      <c r="A148" s="14" t="s">
        <v>831</v>
      </c>
      <c r="B148" s="14" t="s">
        <v>30</v>
      </c>
      <c r="C148" s="14" t="s">
        <v>136</v>
      </c>
      <c r="D148" s="14" t="s">
        <v>11</v>
      </c>
      <c r="E148" s="14" t="s">
        <v>13</v>
      </c>
      <c r="F148" s="14" t="s">
        <v>20</v>
      </c>
      <c r="G148" s="14" t="s">
        <v>138</v>
      </c>
      <c r="H148" s="15">
        <v>51</v>
      </c>
      <c r="I148" s="15" t="s">
        <v>21</v>
      </c>
      <c r="J148" s="15">
        <v>0</v>
      </c>
      <c r="L148" s="14" t="s">
        <v>356</v>
      </c>
      <c r="M148" s="17">
        <v>511782.35</v>
      </c>
      <c r="N148" s="17">
        <v>6282688.8799999999</v>
      </c>
    </row>
    <row r="149" spans="1:14" x14ac:dyDescent="0.25">
      <c r="A149" s="14" t="s">
        <v>832</v>
      </c>
      <c r="B149" s="14" t="s">
        <v>40</v>
      </c>
      <c r="C149" s="14" t="s">
        <v>386</v>
      </c>
      <c r="D149" s="14" t="s">
        <v>11</v>
      </c>
      <c r="E149" s="14" t="s">
        <v>70</v>
      </c>
      <c r="F149" s="14" t="s">
        <v>10</v>
      </c>
      <c r="G149" s="14" t="s">
        <v>138</v>
      </c>
      <c r="H149" s="15">
        <v>57</v>
      </c>
      <c r="I149" s="15" t="s">
        <v>23</v>
      </c>
      <c r="J149" s="15">
        <v>5</v>
      </c>
      <c r="L149" s="14" t="s">
        <v>385</v>
      </c>
      <c r="M149" s="17">
        <v>527562.02646000101</v>
      </c>
      <c r="N149" s="17">
        <v>6172737.3826268902</v>
      </c>
    </row>
    <row r="150" spans="1:14" x14ac:dyDescent="0.25">
      <c r="A150" s="14" t="s">
        <v>833</v>
      </c>
      <c r="B150" s="14" t="s">
        <v>31</v>
      </c>
      <c r="C150" s="14" t="s">
        <v>218</v>
      </c>
      <c r="D150" s="14" t="s">
        <v>11</v>
      </c>
      <c r="E150" s="14" t="s">
        <v>13</v>
      </c>
      <c r="F150" s="14" t="s">
        <v>20</v>
      </c>
      <c r="G150" s="14" t="s">
        <v>138</v>
      </c>
      <c r="H150" s="15">
        <v>63</v>
      </c>
      <c r="I150" s="15" t="s">
        <v>23</v>
      </c>
      <c r="J150" s="15">
        <v>1</v>
      </c>
      <c r="L150" s="14" t="s">
        <v>358</v>
      </c>
      <c r="M150" s="17">
        <v>555047.86</v>
      </c>
      <c r="N150" s="17">
        <v>6196350.2800000003</v>
      </c>
    </row>
    <row r="151" spans="1:14" x14ac:dyDescent="0.25">
      <c r="A151" s="14" t="s">
        <v>834</v>
      </c>
      <c r="B151" s="14" t="s">
        <v>29</v>
      </c>
      <c r="C151" s="14" t="s">
        <v>190</v>
      </c>
      <c r="D151" s="14" t="s">
        <v>11</v>
      </c>
      <c r="E151" s="14" t="s">
        <v>66</v>
      </c>
      <c r="F151" s="14" t="s">
        <v>10</v>
      </c>
      <c r="G151" s="14" t="s">
        <v>138</v>
      </c>
      <c r="H151" s="15">
        <v>19</v>
      </c>
      <c r="I151" s="15" t="s">
        <v>21</v>
      </c>
      <c r="J151" s="15">
        <v>0</v>
      </c>
      <c r="L151" s="14" t="s">
        <v>359</v>
      </c>
      <c r="M151" s="17">
        <v>547317.33578844694</v>
      </c>
      <c r="N151" s="17">
        <v>6366569.43473286</v>
      </c>
    </row>
    <row r="152" spans="1:14" x14ac:dyDescent="0.25">
      <c r="A152" s="14" t="s">
        <v>835</v>
      </c>
      <c r="B152" s="14" t="s">
        <v>33</v>
      </c>
      <c r="C152" s="14" t="s">
        <v>187</v>
      </c>
      <c r="D152" s="14" t="s">
        <v>11</v>
      </c>
      <c r="E152" s="14" t="s">
        <v>13</v>
      </c>
      <c r="F152" s="14" t="s">
        <v>16</v>
      </c>
      <c r="G152" s="14" t="s">
        <v>139</v>
      </c>
      <c r="H152" s="15">
        <v>24</v>
      </c>
      <c r="I152" s="15" t="s">
        <v>21</v>
      </c>
      <c r="J152" s="15">
        <v>0</v>
      </c>
      <c r="L152" s="14" t="s">
        <v>360</v>
      </c>
      <c r="M152" s="17">
        <v>683783.34205379302</v>
      </c>
      <c r="N152" s="17">
        <v>6134817.2545618303</v>
      </c>
    </row>
    <row r="153" spans="1:14" x14ac:dyDescent="0.25">
      <c r="A153" s="14" t="s">
        <v>836</v>
      </c>
      <c r="B153" s="14" t="s">
        <v>33</v>
      </c>
      <c r="C153" s="14" t="s">
        <v>136</v>
      </c>
      <c r="D153" s="14" t="s">
        <v>11</v>
      </c>
      <c r="E153" s="14" t="s">
        <v>13</v>
      </c>
      <c r="F153" s="14" t="s">
        <v>20</v>
      </c>
      <c r="G153" s="14" t="s">
        <v>139</v>
      </c>
      <c r="H153" s="15">
        <v>66</v>
      </c>
      <c r="I153" s="15" t="s">
        <v>21</v>
      </c>
      <c r="J153" s="15">
        <v>1</v>
      </c>
      <c r="L153" s="14" t="s">
        <v>361</v>
      </c>
      <c r="M153" s="17">
        <v>703517.49</v>
      </c>
      <c r="N153" s="17">
        <v>6150380.4699999997</v>
      </c>
    </row>
    <row r="154" spans="1:14" x14ac:dyDescent="0.25">
      <c r="A154" s="14" t="s">
        <v>837</v>
      </c>
      <c r="B154" s="14" t="s">
        <v>26</v>
      </c>
      <c r="C154" s="14" t="s">
        <v>137</v>
      </c>
      <c r="D154" s="14" t="s">
        <v>11</v>
      </c>
      <c r="E154" s="14" t="s">
        <v>68</v>
      </c>
      <c r="F154" s="14" t="s">
        <v>16</v>
      </c>
      <c r="G154" s="14" t="s">
        <v>139</v>
      </c>
      <c r="H154" s="15">
        <v>21</v>
      </c>
      <c r="I154" s="15" t="s">
        <v>21</v>
      </c>
      <c r="J154" s="15">
        <v>2</v>
      </c>
      <c r="K154" s="14" t="s">
        <v>15</v>
      </c>
      <c r="L154" s="14" t="s">
        <v>371</v>
      </c>
      <c r="M154" s="17">
        <v>573705.33251261001</v>
      </c>
      <c r="N154" s="17">
        <v>6160187.1853179596</v>
      </c>
    </row>
    <row r="155" spans="1:14" x14ac:dyDescent="0.25">
      <c r="A155" s="14" t="s">
        <v>838</v>
      </c>
      <c r="B155" s="14" t="s">
        <v>43</v>
      </c>
      <c r="C155" s="14" t="s">
        <v>43</v>
      </c>
      <c r="D155" s="14" t="s">
        <v>17</v>
      </c>
      <c r="E155" s="14" t="s">
        <v>68</v>
      </c>
      <c r="F155" s="14" t="s">
        <v>10</v>
      </c>
      <c r="G155" s="14" t="s">
        <v>138</v>
      </c>
      <c r="H155" s="15">
        <v>33</v>
      </c>
      <c r="I155" s="15" t="s">
        <v>23</v>
      </c>
      <c r="J155" s="15">
        <v>0</v>
      </c>
      <c r="K155" s="14" t="s">
        <v>15</v>
      </c>
      <c r="L155" s="14" t="s">
        <v>362</v>
      </c>
      <c r="M155" s="17">
        <v>746605.12340000004</v>
      </c>
      <c r="N155" s="17">
        <v>6322136.0196000002</v>
      </c>
    </row>
    <row r="156" spans="1:14" x14ac:dyDescent="0.25">
      <c r="A156" s="14" t="s">
        <v>839</v>
      </c>
      <c r="B156" s="14" t="s">
        <v>34</v>
      </c>
      <c r="C156" s="14" t="s">
        <v>34</v>
      </c>
      <c r="D156" s="14" t="s">
        <v>11</v>
      </c>
      <c r="E156" s="14" t="s">
        <v>68</v>
      </c>
      <c r="F156" s="14" t="s">
        <v>18</v>
      </c>
      <c r="G156" s="14" t="s">
        <v>138</v>
      </c>
      <c r="H156" s="15">
        <v>54</v>
      </c>
      <c r="I156" s="15" t="s">
        <v>21</v>
      </c>
      <c r="J156" s="15">
        <v>0</v>
      </c>
      <c r="K156" s="14" t="s">
        <v>45</v>
      </c>
      <c r="L156" s="14" t="s">
        <v>363</v>
      </c>
      <c r="M156" s="17">
        <v>566481.23</v>
      </c>
      <c r="N156" s="17">
        <v>6143036.5499999998</v>
      </c>
    </row>
    <row r="157" spans="1:14" x14ac:dyDescent="0.25">
      <c r="A157" s="14" t="s">
        <v>840</v>
      </c>
      <c r="B157" s="14" t="s">
        <v>4</v>
      </c>
      <c r="C157" s="14" t="s">
        <v>4</v>
      </c>
      <c r="D157" s="14" t="s">
        <v>11</v>
      </c>
      <c r="E157" s="14" t="s">
        <v>69</v>
      </c>
      <c r="F157" s="14" t="s">
        <v>128</v>
      </c>
      <c r="G157" s="14" t="s">
        <v>128</v>
      </c>
      <c r="H157" s="15">
        <v>37</v>
      </c>
      <c r="I157" s="15" t="s">
        <v>21</v>
      </c>
      <c r="J157" s="15">
        <v>0</v>
      </c>
      <c r="K157" s="14" t="s">
        <v>15</v>
      </c>
      <c r="L157" s="14" t="s">
        <v>364</v>
      </c>
      <c r="M157" s="17">
        <v>595646.54</v>
      </c>
      <c r="N157" s="17">
        <v>6484678.7599999998</v>
      </c>
    </row>
    <row r="158" spans="1:14" x14ac:dyDescent="0.25">
      <c r="A158" s="14" t="s">
        <v>841</v>
      </c>
      <c r="B158" s="14" t="s">
        <v>34</v>
      </c>
      <c r="C158" s="14" t="s">
        <v>34</v>
      </c>
      <c r="D158" s="14" t="s">
        <v>17</v>
      </c>
      <c r="E158" s="14" t="s">
        <v>68</v>
      </c>
      <c r="F158" s="14" t="s">
        <v>16</v>
      </c>
      <c r="G158" s="14" t="s">
        <v>139</v>
      </c>
      <c r="H158" s="15">
        <v>35</v>
      </c>
      <c r="I158" s="15" t="s">
        <v>23</v>
      </c>
      <c r="J158" s="15">
        <v>1</v>
      </c>
      <c r="K158" s="14" t="s">
        <v>16</v>
      </c>
      <c r="L158" s="14" t="s">
        <v>365</v>
      </c>
      <c r="M158" s="17">
        <v>574723.93039999995</v>
      </c>
      <c r="N158" s="17">
        <v>6139550.7342999997</v>
      </c>
    </row>
    <row r="159" spans="1:14" x14ac:dyDescent="0.25">
      <c r="A159" s="14" t="s">
        <v>842</v>
      </c>
      <c r="B159" s="14" t="s">
        <v>26</v>
      </c>
      <c r="C159" s="14" t="s">
        <v>136</v>
      </c>
      <c r="D159" s="14" t="s">
        <v>17</v>
      </c>
      <c r="E159" s="14" t="s">
        <v>68</v>
      </c>
      <c r="F159" s="14" t="s">
        <v>10</v>
      </c>
      <c r="G159" s="14" t="s">
        <v>138</v>
      </c>
      <c r="H159" s="15">
        <v>26</v>
      </c>
      <c r="I159" s="15" t="s">
        <v>21</v>
      </c>
      <c r="J159" s="15">
        <v>0</v>
      </c>
      <c r="K159" s="14" t="s">
        <v>15</v>
      </c>
      <c r="L159" s="14" t="s">
        <v>369</v>
      </c>
      <c r="M159" s="17">
        <v>590239.71746654296</v>
      </c>
      <c r="N159" s="17">
        <v>6150457.3358419901</v>
      </c>
    </row>
    <row r="160" spans="1:14" x14ac:dyDescent="0.25">
      <c r="A160" s="14" t="s">
        <v>843</v>
      </c>
      <c r="B160" s="14" t="s">
        <v>4</v>
      </c>
      <c r="C160" s="14" t="s">
        <v>4</v>
      </c>
      <c r="D160" s="14" t="s">
        <v>17</v>
      </c>
      <c r="E160" s="14" t="s">
        <v>13</v>
      </c>
      <c r="F160" s="14" t="s">
        <v>10</v>
      </c>
      <c r="G160" s="14" t="s">
        <v>138</v>
      </c>
      <c r="H160" s="15">
        <v>48</v>
      </c>
      <c r="I160" s="15" t="s">
        <v>21</v>
      </c>
      <c r="J160" s="15">
        <v>1</v>
      </c>
      <c r="L160" s="14" t="s">
        <v>366</v>
      </c>
      <c r="M160" s="17">
        <v>594395.17879999999</v>
      </c>
      <c r="N160" s="17">
        <v>6491555.6821999997</v>
      </c>
    </row>
    <row r="161" spans="1:14" x14ac:dyDescent="0.25">
      <c r="A161" s="14" t="s">
        <v>844</v>
      </c>
      <c r="B161" s="14" t="s">
        <v>34</v>
      </c>
      <c r="C161" s="14" t="s">
        <v>34</v>
      </c>
      <c r="D161" s="14" t="s">
        <v>17</v>
      </c>
      <c r="E161" s="14" t="s">
        <v>13</v>
      </c>
      <c r="F161" s="14" t="s">
        <v>16</v>
      </c>
      <c r="G161" s="14" t="s">
        <v>138</v>
      </c>
      <c r="H161" s="15">
        <v>57</v>
      </c>
      <c r="I161" s="15" t="s">
        <v>21</v>
      </c>
      <c r="J161" s="15">
        <v>1</v>
      </c>
      <c r="L161" s="14" t="s">
        <v>367</v>
      </c>
      <c r="M161" s="17">
        <v>573662.89709999994</v>
      </c>
      <c r="N161" s="17">
        <v>6137186.3474000003</v>
      </c>
    </row>
    <row r="162" spans="1:14" x14ac:dyDescent="0.25">
      <c r="A162" s="14" t="s">
        <v>845</v>
      </c>
      <c r="B162" s="14" t="s">
        <v>4</v>
      </c>
      <c r="C162" s="14" t="s">
        <v>136</v>
      </c>
      <c r="D162" s="14" t="s">
        <v>11</v>
      </c>
      <c r="E162" s="14" t="s">
        <v>13</v>
      </c>
      <c r="F162" s="14" t="s">
        <v>16</v>
      </c>
      <c r="G162" s="14" t="s">
        <v>139</v>
      </c>
      <c r="H162" s="15">
        <v>84</v>
      </c>
      <c r="I162" s="15" t="s">
        <v>23</v>
      </c>
      <c r="J162" s="15">
        <v>1</v>
      </c>
      <c r="L162" s="14" t="s">
        <v>368</v>
      </c>
      <c r="M162" s="17">
        <v>586092.80000000005</v>
      </c>
      <c r="N162" s="17">
        <v>6450549.29</v>
      </c>
    </row>
    <row r="163" spans="1:14" x14ac:dyDescent="0.25">
      <c r="A163" s="14" t="s">
        <v>846</v>
      </c>
      <c r="B163" s="14" t="s">
        <v>36</v>
      </c>
      <c r="C163" s="14" t="s">
        <v>136</v>
      </c>
      <c r="D163" s="14" t="s">
        <v>17</v>
      </c>
      <c r="E163" s="14" t="s">
        <v>69</v>
      </c>
      <c r="F163" s="14" t="s">
        <v>128</v>
      </c>
      <c r="G163" s="14" t="s">
        <v>128</v>
      </c>
      <c r="H163" s="15">
        <v>79</v>
      </c>
      <c r="I163" s="15" t="s">
        <v>21</v>
      </c>
      <c r="J163" s="15">
        <v>1</v>
      </c>
      <c r="K163" s="14" t="s">
        <v>10</v>
      </c>
      <c r="L163" s="14" t="s">
        <v>370</v>
      </c>
      <c r="M163" s="17">
        <v>375602.10353993601</v>
      </c>
      <c r="N163" s="17">
        <v>6331570.2819303898</v>
      </c>
    </row>
    <row r="164" spans="1:14" x14ac:dyDescent="0.25">
      <c r="A164" s="14" t="s">
        <v>847</v>
      </c>
      <c r="B164" s="14" t="s">
        <v>34</v>
      </c>
      <c r="C164" s="14" t="s">
        <v>34</v>
      </c>
      <c r="D164" s="14" t="s">
        <v>17</v>
      </c>
      <c r="E164" s="14" t="s">
        <v>69</v>
      </c>
      <c r="F164" s="14" t="s">
        <v>128</v>
      </c>
      <c r="G164" s="14" t="s">
        <v>128</v>
      </c>
      <c r="H164" s="15">
        <v>72</v>
      </c>
      <c r="I164" s="15" t="s">
        <v>21</v>
      </c>
      <c r="J164" s="15">
        <v>5</v>
      </c>
      <c r="K164" s="14" t="s">
        <v>10</v>
      </c>
      <c r="L164" s="14" t="s">
        <v>387</v>
      </c>
      <c r="M164" s="17">
        <v>566982.96219999995</v>
      </c>
      <c r="N164" s="17">
        <v>6140873.3543999996</v>
      </c>
    </row>
    <row r="165" spans="1:14" x14ac:dyDescent="0.25">
      <c r="A165" s="14" t="s">
        <v>848</v>
      </c>
      <c r="B165" s="14" t="s">
        <v>35</v>
      </c>
      <c r="C165" s="14" t="s">
        <v>372</v>
      </c>
      <c r="D165" s="14" t="s">
        <v>17</v>
      </c>
      <c r="E165" s="14" t="s">
        <v>68</v>
      </c>
      <c r="F165" s="14" t="s">
        <v>10</v>
      </c>
      <c r="G165" s="14" t="s">
        <v>138</v>
      </c>
      <c r="H165" s="15">
        <v>17</v>
      </c>
      <c r="I165" s="15" t="s">
        <v>21</v>
      </c>
      <c r="J165" s="15">
        <v>3</v>
      </c>
      <c r="K165" s="14" t="s">
        <v>10</v>
      </c>
      <c r="L165" s="14" t="s">
        <v>373</v>
      </c>
      <c r="M165" s="17">
        <v>446935.80585872103</v>
      </c>
      <c r="N165" s="17">
        <v>6406283.4724942697</v>
      </c>
    </row>
    <row r="166" spans="1:14" x14ac:dyDescent="0.25">
      <c r="A166" s="14" t="s">
        <v>849</v>
      </c>
      <c r="B166" s="14" t="s">
        <v>27</v>
      </c>
      <c r="C166" s="14" t="s">
        <v>144</v>
      </c>
      <c r="D166" s="14" t="s">
        <v>17</v>
      </c>
      <c r="E166" s="14" t="s">
        <v>69</v>
      </c>
      <c r="F166" s="14" t="s">
        <v>128</v>
      </c>
      <c r="G166" s="14" t="s">
        <v>128</v>
      </c>
      <c r="H166" s="15">
        <v>82</v>
      </c>
      <c r="I166" s="15" t="s">
        <v>23</v>
      </c>
      <c r="J166" s="15">
        <v>2</v>
      </c>
      <c r="K166" s="14" t="s">
        <v>16</v>
      </c>
      <c r="L166" s="14" t="s">
        <v>388</v>
      </c>
      <c r="M166" s="17">
        <v>766803.52780000004</v>
      </c>
      <c r="N166" s="17">
        <v>6415023.0575999999</v>
      </c>
    </row>
    <row r="167" spans="1:14" x14ac:dyDescent="0.25">
      <c r="A167" s="14" t="s">
        <v>850</v>
      </c>
      <c r="B167" s="14" t="s">
        <v>26</v>
      </c>
      <c r="C167" s="14" t="s">
        <v>145</v>
      </c>
      <c r="D167" s="14" t="s">
        <v>17</v>
      </c>
      <c r="E167" s="14" t="s">
        <v>68</v>
      </c>
      <c r="F167" s="14" t="s">
        <v>20</v>
      </c>
      <c r="G167" s="14" t="s">
        <v>138</v>
      </c>
      <c r="H167" s="15">
        <v>72</v>
      </c>
      <c r="I167" s="15" t="s">
        <v>21</v>
      </c>
      <c r="J167" s="15">
        <v>1</v>
      </c>
      <c r="K167" s="14" t="s">
        <v>193</v>
      </c>
      <c r="L167" s="14" t="s">
        <v>380</v>
      </c>
      <c r="M167" s="17">
        <v>571229.58829999994</v>
      </c>
      <c r="N167" s="17">
        <v>6154680.6683999998</v>
      </c>
    </row>
    <row r="168" spans="1:14" x14ac:dyDescent="0.25">
      <c r="A168" s="14" t="s">
        <v>851</v>
      </c>
      <c r="B168" s="14" t="s">
        <v>28</v>
      </c>
      <c r="C168" s="14" t="s">
        <v>186</v>
      </c>
      <c r="D168" s="14" t="s">
        <v>11</v>
      </c>
      <c r="E168" s="14" t="s">
        <v>68</v>
      </c>
      <c r="F168" s="14" t="s">
        <v>20</v>
      </c>
      <c r="G168" s="14" t="s">
        <v>138</v>
      </c>
      <c r="H168" s="15">
        <v>62</v>
      </c>
      <c r="I168" s="15" t="s">
        <v>23</v>
      </c>
      <c r="J168" s="15">
        <v>0</v>
      </c>
      <c r="K168" s="14" t="s">
        <v>16</v>
      </c>
      <c r="L168" s="14" t="s">
        <v>374</v>
      </c>
      <c r="M168" s="17">
        <v>447151</v>
      </c>
      <c r="N168" s="17">
        <v>6194099.5499999998</v>
      </c>
    </row>
    <row r="169" spans="1:14" x14ac:dyDescent="0.25">
      <c r="A169" s="14" t="s">
        <v>851</v>
      </c>
      <c r="B169" s="14" t="s">
        <v>28</v>
      </c>
      <c r="C169" s="14" t="s">
        <v>186</v>
      </c>
      <c r="D169" s="14" t="s">
        <v>11</v>
      </c>
      <c r="E169" s="14" t="s">
        <v>68</v>
      </c>
      <c r="F169" s="14" t="s">
        <v>20</v>
      </c>
      <c r="G169" s="14" t="s">
        <v>139</v>
      </c>
      <c r="H169" s="15">
        <v>63</v>
      </c>
      <c r="I169" s="15" t="s">
        <v>21</v>
      </c>
      <c r="J169" s="15">
        <v>0</v>
      </c>
      <c r="K169" s="14" t="s">
        <v>16</v>
      </c>
      <c r="L169" s="14" t="s">
        <v>374</v>
      </c>
      <c r="M169" s="17">
        <v>447151</v>
      </c>
      <c r="N169" s="17">
        <v>6194099.5499999998</v>
      </c>
    </row>
    <row r="170" spans="1:14" x14ac:dyDescent="0.25">
      <c r="A170" s="14" t="s">
        <v>852</v>
      </c>
      <c r="B170" s="14" t="s">
        <v>41</v>
      </c>
      <c r="C170" s="14" t="s">
        <v>375</v>
      </c>
      <c r="D170" s="14" t="s">
        <v>11</v>
      </c>
      <c r="E170" s="14" t="s">
        <v>68</v>
      </c>
      <c r="F170" s="14" t="s">
        <v>10</v>
      </c>
      <c r="G170" s="14" t="s">
        <v>138</v>
      </c>
      <c r="H170" s="15">
        <v>19</v>
      </c>
      <c r="I170" s="15" t="s">
        <v>21</v>
      </c>
      <c r="J170" s="15">
        <v>0</v>
      </c>
      <c r="K170" s="14" t="s">
        <v>10</v>
      </c>
      <c r="L170" s="14" t="s">
        <v>376</v>
      </c>
      <c r="M170" s="17">
        <v>454415.84</v>
      </c>
      <c r="N170" s="17">
        <v>6247990.8300000001</v>
      </c>
    </row>
    <row r="171" spans="1:14" x14ac:dyDescent="0.25">
      <c r="A171" s="14" t="s">
        <v>852</v>
      </c>
      <c r="B171" s="14" t="s">
        <v>41</v>
      </c>
      <c r="C171" s="14" t="s">
        <v>375</v>
      </c>
      <c r="D171" s="14" t="s">
        <v>11</v>
      </c>
      <c r="E171" s="14" t="s">
        <v>68</v>
      </c>
      <c r="F171" s="14" t="s">
        <v>10</v>
      </c>
      <c r="G171" s="14" t="s">
        <v>138</v>
      </c>
      <c r="H171" s="15">
        <v>38</v>
      </c>
      <c r="I171" s="15" t="s">
        <v>21</v>
      </c>
      <c r="J171" s="15">
        <v>0</v>
      </c>
      <c r="K171" s="14" t="s">
        <v>10</v>
      </c>
      <c r="L171" s="14" t="s">
        <v>376</v>
      </c>
      <c r="M171" s="17">
        <v>454415.84</v>
      </c>
      <c r="N171" s="17">
        <v>6247990.8300000001</v>
      </c>
    </row>
    <row r="172" spans="1:14" x14ac:dyDescent="0.25">
      <c r="A172" s="14" t="s">
        <v>853</v>
      </c>
      <c r="B172" s="14" t="s">
        <v>26</v>
      </c>
      <c r="C172" s="14" t="s">
        <v>198</v>
      </c>
      <c r="D172" s="14" t="s">
        <v>11</v>
      </c>
      <c r="E172" s="14" t="s">
        <v>68</v>
      </c>
      <c r="F172" s="14" t="s">
        <v>10</v>
      </c>
      <c r="G172" s="14" t="s">
        <v>138</v>
      </c>
      <c r="H172" s="15">
        <v>30</v>
      </c>
      <c r="I172" s="15" t="s">
        <v>21</v>
      </c>
      <c r="J172" s="15">
        <v>0</v>
      </c>
      <c r="K172" s="14" t="s">
        <v>45</v>
      </c>
      <c r="L172" s="14" t="s">
        <v>377</v>
      </c>
      <c r="M172" s="17">
        <v>606315.56052249996</v>
      </c>
      <c r="N172" s="17">
        <v>6151347.7496576803</v>
      </c>
    </row>
    <row r="173" spans="1:14" x14ac:dyDescent="0.25">
      <c r="A173" s="14" t="s">
        <v>854</v>
      </c>
      <c r="B173" s="14" t="s">
        <v>34</v>
      </c>
      <c r="C173" s="14" t="s">
        <v>34</v>
      </c>
      <c r="D173" s="14" t="s">
        <v>17</v>
      </c>
      <c r="E173" s="14" t="s">
        <v>69</v>
      </c>
      <c r="F173" s="14" t="s">
        <v>128</v>
      </c>
      <c r="G173" s="14" t="s">
        <v>128</v>
      </c>
      <c r="H173" s="15">
        <v>16</v>
      </c>
      <c r="I173" s="15" t="s">
        <v>21</v>
      </c>
      <c r="J173" s="15">
        <v>7</v>
      </c>
      <c r="K173" s="14" t="s">
        <v>15</v>
      </c>
      <c r="L173" s="14" t="s">
        <v>425</v>
      </c>
      <c r="M173" s="17">
        <v>579732.63340000005</v>
      </c>
      <c r="N173" s="17">
        <v>6140817.2702000001</v>
      </c>
    </row>
    <row r="174" spans="1:14" x14ac:dyDescent="0.25">
      <c r="A174" s="14" t="s">
        <v>855</v>
      </c>
      <c r="B174" s="14" t="s">
        <v>36</v>
      </c>
      <c r="C174" s="14" t="s">
        <v>136</v>
      </c>
      <c r="D174" s="14" t="s">
        <v>17</v>
      </c>
      <c r="E174" s="14" t="s">
        <v>66</v>
      </c>
      <c r="F174" s="14" t="s">
        <v>10</v>
      </c>
      <c r="G174" s="14" t="s">
        <v>138</v>
      </c>
      <c r="H174" s="15">
        <v>17</v>
      </c>
      <c r="I174" s="15" t="s">
        <v>21</v>
      </c>
      <c r="J174" s="15">
        <v>1</v>
      </c>
      <c r="L174" s="14" t="s">
        <v>379</v>
      </c>
      <c r="M174" s="17">
        <v>380751.17008806998</v>
      </c>
      <c r="N174" s="17">
        <v>6325199.1025213599</v>
      </c>
    </row>
    <row r="175" spans="1:14" x14ac:dyDescent="0.25">
      <c r="A175" s="14" t="s">
        <v>856</v>
      </c>
      <c r="B175" s="14" t="s">
        <v>41</v>
      </c>
      <c r="C175" s="14" t="s">
        <v>136</v>
      </c>
      <c r="D175" s="14" t="s">
        <v>17</v>
      </c>
      <c r="E175" s="14" t="s">
        <v>13</v>
      </c>
      <c r="F175" s="14" t="s">
        <v>10</v>
      </c>
      <c r="G175" s="14" t="s">
        <v>138</v>
      </c>
      <c r="H175" s="15">
        <v>45</v>
      </c>
      <c r="I175" s="15" t="s">
        <v>21</v>
      </c>
      <c r="J175" s="15">
        <v>0</v>
      </c>
      <c r="L175" s="14" t="s">
        <v>378</v>
      </c>
      <c r="M175" s="17">
        <v>472874.01268985798</v>
      </c>
      <c r="N175" s="17">
        <v>6265818.5774997501</v>
      </c>
    </row>
    <row r="176" spans="1:14" x14ac:dyDescent="0.25">
      <c r="A176" s="14" t="s">
        <v>857</v>
      </c>
      <c r="B176" s="14" t="s">
        <v>39</v>
      </c>
      <c r="C176" s="14" t="s">
        <v>39</v>
      </c>
      <c r="D176" s="14" t="s">
        <v>17</v>
      </c>
      <c r="E176" s="14" t="s">
        <v>68</v>
      </c>
      <c r="F176" s="14" t="s">
        <v>18</v>
      </c>
      <c r="G176" s="14" t="s">
        <v>138</v>
      </c>
      <c r="H176" s="15">
        <v>82</v>
      </c>
      <c r="I176" s="15" t="s">
        <v>21</v>
      </c>
      <c r="J176" s="15">
        <v>1</v>
      </c>
      <c r="K176" s="14" t="s">
        <v>10</v>
      </c>
      <c r="L176" s="14" t="s">
        <v>424</v>
      </c>
      <c r="M176" s="17">
        <v>410337.40299999999</v>
      </c>
      <c r="N176" s="17">
        <v>6528049.3775000004</v>
      </c>
    </row>
    <row r="177" spans="1:14" x14ac:dyDescent="0.25">
      <c r="A177" s="14" t="s">
        <v>858</v>
      </c>
      <c r="B177" s="14" t="s">
        <v>34</v>
      </c>
      <c r="C177" s="14" t="s">
        <v>34</v>
      </c>
      <c r="D177" s="14" t="s">
        <v>17</v>
      </c>
      <c r="E177" s="14" t="s">
        <v>68</v>
      </c>
      <c r="F177" s="14" t="s">
        <v>10</v>
      </c>
      <c r="G177" s="14" t="s">
        <v>138</v>
      </c>
      <c r="H177" s="15">
        <v>56</v>
      </c>
      <c r="I177" s="15" t="s">
        <v>23</v>
      </c>
      <c r="J177" s="15">
        <v>0</v>
      </c>
      <c r="K177" s="14" t="s">
        <v>16</v>
      </c>
      <c r="L177" s="14" t="s">
        <v>381</v>
      </c>
      <c r="M177" s="17">
        <v>570957.91619999998</v>
      </c>
      <c r="N177" s="17">
        <v>6149762.4873000002</v>
      </c>
    </row>
    <row r="178" spans="1:14" x14ac:dyDescent="0.25">
      <c r="A178" s="14" t="s">
        <v>859</v>
      </c>
      <c r="B178" s="14" t="s">
        <v>4</v>
      </c>
      <c r="C178" s="14" t="s">
        <v>4</v>
      </c>
      <c r="D178" s="14" t="s">
        <v>17</v>
      </c>
      <c r="E178" s="14" t="s">
        <v>426</v>
      </c>
      <c r="F178" s="14" t="s">
        <v>10</v>
      </c>
      <c r="G178" s="14" t="s">
        <v>139</v>
      </c>
      <c r="H178" s="15">
        <v>32</v>
      </c>
      <c r="I178" s="15" t="s">
        <v>21</v>
      </c>
      <c r="J178" s="15">
        <v>5</v>
      </c>
      <c r="L178" s="14" t="s">
        <v>202</v>
      </c>
      <c r="M178" s="17">
        <v>596103.64069999999</v>
      </c>
      <c r="N178" s="17">
        <v>6491429.7386999996</v>
      </c>
    </row>
    <row r="179" spans="1:14" x14ac:dyDescent="0.25">
      <c r="A179" s="14" t="s">
        <v>860</v>
      </c>
      <c r="B179" s="14" t="s">
        <v>40</v>
      </c>
      <c r="C179" s="14" t="s">
        <v>40</v>
      </c>
      <c r="D179" s="14" t="s">
        <v>17</v>
      </c>
      <c r="E179" s="14" t="s">
        <v>68</v>
      </c>
      <c r="F179" s="14" t="s">
        <v>10</v>
      </c>
      <c r="G179" s="14" t="s">
        <v>138</v>
      </c>
      <c r="H179" s="15">
        <v>21</v>
      </c>
      <c r="I179" s="15" t="s">
        <v>21</v>
      </c>
      <c r="J179" s="15">
        <v>1</v>
      </c>
      <c r="K179" s="14" t="s">
        <v>20</v>
      </c>
      <c r="L179" s="14" t="s">
        <v>382</v>
      </c>
      <c r="M179" s="17">
        <v>527035.61179999996</v>
      </c>
      <c r="N179" s="17">
        <v>6201192.3547</v>
      </c>
    </row>
    <row r="180" spans="1:14" x14ac:dyDescent="0.25">
      <c r="A180" s="14" t="s">
        <v>861</v>
      </c>
      <c r="B180" s="14" t="s">
        <v>32</v>
      </c>
      <c r="C180" s="14" t="s">
        <v>166</v>
      </c>
      <c r="D180" s="14" t="s">
        <v>17</v>
      </c>
      <c r="E180" s="14" t="s">
        <v>68</v>
      </c>
      <c r="F180" s="14" t="s">
        <v>10</v>
      </c>
      <c r="G180" s="14" t="s">
        <v>138</v>
      </c>
      <c r="H180" s="15">
        <v>70</v>
      </c>
      <c r="I180" s="15" t="s">
        <v>21</v>
      </c>
      <c r="J180" s="15">
        <v>1</v>
      </c>
      <c r="K180" s="14" t="s">
        <v>45</v>
      </c>
      <c r="L180" s="14" t="s">
        <v>389</v>
      </c>
      <c r="M180" s="17">
        <v>662710.27959211601</v>
      </c>
      <c r="N180" s="17">
        <v>6195051.9133693604</v>
      </c>
    </row>
    <row r="181" spans="1:14" x14ac:dyDescent="0.25">
      <c r="A181" s="14" t="s">
        <v>862</v>
      </c>
      <c r="B181" s="14" t="s">
        <v>39</v>
      </c>
      <c r="C181" s="14" t="s">
        <v>39</v>
      </c>
      <c r="D181" s="14" t="s">
        <v>11</v>
      </c>
      <c r="E181" s="14" t="s">
        <v>68</v>
      </c>
      <c r="F181" s="14" t="s">
        <v>10</v>
      </c>
      <c r="G181" s="14" t="s">
        <v>139</v>
      </c>
      <c r="H181" s="15">
        <v>42</v>
      </c>
      <c r="I181" s="15" t="s">
        <v>21</v>
      </c>
      <c r="J181" s="15">
        <v>5</v>
      </c>
      <c r="K181" s="14" t="s">
        <v>16</v>
      </c>
      <c r="L181" s="14" t="s">
        <v>427</v>
      </c>
      <c r="M181" s="17">
        <v>415958.85</v>
      </c>
      <c r="N181" s="17">
        <v>6527675.5999999996</v>
      </c>
    </row>
    <row r="182" spans="1:14" x14ac:dyDescent="0.25">
      <c r="A182" s="14" t="s">
        <v>863</v>
      </c>
      <c r="B182" s="14" t="s">
        <v>27</v>
      </c>
      <c r="C182" s="14" t="s">
        <v>144</v>
      </c>
      <c r="D182" s="14" t="s">
        <v>11</v>
      </c>
      <c r="E182" s="14" t="s">
        <v>66</v>
      </c>
      <c r="F182" s="14" t="s">
        <v>10</v>
      </c>
      <c r="G182" s="14" t="s">
        <v>138</v>
      </c>
      <c r="H182" s="15">
        <v>23</v>
      </c>
      <c r="I182" s="15" t="s">
        <v>21</v>
      </c>
      <c r="J182" s="15">
        <v>1</v>
      </c>
      <c r="L182" s="14" t="s">
        <v>428</v>
      </c>
      <c r="M182" s="17">
        <v>731552.6</v>
      </c>
      <c r="N182" s="17">
        <v>6404081.6600000001</v>
      </c>
    </row>
    <row r="183" spans="1:14" x14ac:dyDescent="0.25">
      <c r="A183" s="14" t="s">
        <v>864</v>
      </c>
      <c r="B183" s="14" t="s">
        <v>28</v>
      </c>
      <c r="C183" s="14" t="s">
        <v>205</v>
      </c>
      <c r="D183" s="14" t="s">
        <v>11</v>
      </c>
      <c r="E183" s="14" t="s">
        <v>68</v>
      </c>
      <c r="F183" s="14" t="s">
        <v>10</v>
      </c>
      <c r="G183" s="14" t="s">
        <v>138</v>
      </c>
      <c r="H183" s="15">
        <v>82</v>
      </c>
      <c r="I183" s="15" t="s">
        <v>21</v>
      </c>
      <c r="J183" s="15">
        <v>4</v>
      </c>
      <c r="K183" s="14" t="s">
        <v>20</v>
      </c>
      <c r="L183" s="14" t="s">
        <v>429</v>
      </c>
      <c r="M183" s="17">
        <v>427219.72</v>
      </c>
      <c r="N183" s="17">
        <v>6187881.0099999998</v>
      </c>
    </row>
    <row r="184" spans="1:14" x14ac:dyDescent="0.25">
      <c r="A184" s="14" t="s">
        <v>865</v>
      </c>
      <c r="B184" s="14" t="s">
        <v>26</v>
      </c>
      <c r="C184" s="14" t="s">
        <v>160</v>
      </c>
      <c r="D184" s="14" t="s">
        <v>11</v>
      </c>
      <c r="E184" s="14" t="s">
        <v>69</v>
      </c>
      <c r="F184" s="14" t="s">
        <v>128</v>
      </c>
      <c r="G184" s="14" t="s">
        <v>128</v>
      </c>
      <c r="H184" s="15">
        <v>21</v>
      </c>
      <c r="I184" s="15" t="s">
        <v>21</v>
      </c>
      <c r="J184" s="15">
        <v>0</v>
      </c>
      <c r="K184" s="14" t="s">
        <v>20</v>
      </c>
      <c r="L184" s="14" t="s">
        <v>390</v>
      </c>
      <c r="M184" s="17">
        <v>591996.32999999996</v>
      </c>
      <c r="N184" s="17">
        <v>6150834.8600000003</v>
      </c>
    </row>
    <row r="185" spans="1:14" x14ac:dyDescent="0.25">
      <c r="A185" s="14" t="s">
        <v>866</v>
      </c>
      <c r="B185" s="14" t="s">
        <v>35</v>
      </c>
      <c r="C185" s="14" t="s">
        <v>35</v>
      </c>
      <c r="D185" s="14" t="s">
        <v>17</v>
      </c>
      <c r="E185" s="14" t="s">
        <v>70</v>
      </c>
      <c r="F185" s="14" t="s">
        <v>10</v>
      </c>
      <c r="G185" s="14" t="s">
        <v>139</v>
      </c>
      <c r="H185" s="15">
        <v>20</v>
      </c>
      <c r="I185" s="15" t="s">
        <v>23</v>
      </c>
      <c r="J185" s="15">
        <v>0</v>
      </c>
      <c r="L185" s="14" t="s">
        <v>391</v>
      </c>
      <c r="M185" s="17">
        <v>399799.8149</v>
      </c>
      <c r="N185" s="17">
        <v>6425370.3342000004</v>
      </c>
    </row>
    <row r="186" spans="1:14" x14ac:dyDescent="0.25">
      <c r="A186" s="14" t="s">
        <v>867</v>
      </c>
      <c r="B186" s="14" t="s">
        <v>4</v>
      </c>
      <c r="C186" s="14" t="s">
        <v>392</v>
      </c>
      <c r="D186" s="14" t="s">
        <v>11</v>
      </c>
      <c r="E186" s="14" t="s">
        <v>13</v>
      </c>
      <c r="F186" s="14" t="s">
        <v>16</v>
      </c>
      <c r="G186" s="14" t="s">
        <v>138</v>
      </c>
      <c r="H186" s="15">
        <v>26</v>
      </c>
      <c r="I186" s="15" t="s">
        <v>21</v>
      </c>
      <c r="J186" s="15">
        <v>1</v>
      </c>
      <c r="L186" s="14" t="s">
        <v>393</v>
      </c>
      <c r="M186" s="17">
        <v>578274.68999999994</v>
      </c>
      <c r="N186" s="17">
        <v>6479964.4900000002</v>
      </c>
    </row>
    <row r="187" spans="1:14" x14ac:dyDescent="0.25">
      <c r="A187" s="14" t="s">
        <v>868</v>
      </c>
      <c r="B187" s="14" t="s">
        <v>26</v>
      </c>
      <c r="C187" s="14" t="s">
        <v>26</v>
      </c>
      <c r="D187" s="14" t="s">
        <v>11</v>
      </c>
      <c r="E187" s="14" t="s">
        <v>69</v>
      </c>
      <c r="F187" s="14" t="s">
        <v>128</v>
      </c>
      <c r="G187" s="14" t="s">
        <v>128</v>
      </c>
      <c r="H187" s="15">
        <v>84</v>
      </c>
      <c r="I187" s="15" t="s">
        <v>21</v>
      </c>
      <c r="J187" s="15">
        <v>0</v>
      </c>
      <c r="K187" s="14" t="s">
        <v>16</v>
      </c>
      <c r="L187" s="14" t="s">
        <v>667</v>
      </c>
      <c r="M187" s="17">
        <v>574528.53</v>
      </c>
      <c r="N187" s="17">
        <v>6180587.2999999998</v>
      </c>
    </row>
    <row r="188" spans="1:14" x14ac:dyDescent="0.25">
      <c r="A188" s="14" t="s">
        <v>869</v>
      </c>
      <c r="B188" s="14" t="s">
        <v>40</v>
      </c>
      <c r="C188" s="14" t="s">
        <v>40</v>
      </c>
      <c r="D188" s="14" t="s">
        <v>11</v>
      </c>
      <c r="E188" s="14" t="s">
        <v>13</v>
      </c>
      <c r="F188" s="14" t="s">
        <v>20</v>
      </c>
      <c r="G188" s="14" t="s">
        <v>138</v>
      </c>
      <c r="H188" s="15">
        <v>50</v>
      </c>
      <c r="I188" s="15" t="s">
        <v>21</v>
      </c>
      <c r="J188" s="15">
        <v>0</v>
      </c>
      <c r="L188" s="14" t="s">
        <v>394</v>
      </c>
      <c r="M188" s="17">
        <v>523588.79</v>
      </c>
      <c r="N188" s="17">
        <v>6191017.0300000003</v>
      </c>
    </row>
    <row r="189" spans="1:14" x14ac:dyDescent="0.25">
      <c r="A189" s="14" t="s">
        <v>870</v>
      </c>
      <c r="B189" s="14" t="s">
        <v>34</v>
      </c>
      <c r="C189" s="14" t="s">
        <v>34</v>
      </c>
      <c r="D189" s="14" t="s">
        <v>17</v>
      </c>
      <c r="E189" s="14" t="s">
        <v>69</v>
      </c>
      <c r="F189" s="14" t="s">
        <v>128</v>
      </c>
      <c r="G189" s="14" t="s">
        <v>128</v>
      </c>
      <c r="H189" s="15">
        <v>58</v>
      </c>
      <c r="I189" s="15" t="s">
        <v>21</v>
      </c>
      <c r="J189" s="15">
        <v>0</v>
      </c>
      <c r="K189" s="14" t="s">
        <v>10</v>
      </c>
      <c r="L189" s="14" t="s">
        <v>201</v>
      </c>
      <c r="M189" s="17">
        <v>581925.62300000002</v>
      </c>
      <c r="N189" s="17">
        <v>6146495.6333999997</v>
      </c>
    </row>
    <row r="190" spans="1:14" x14ac:dyDescent="0.25">
      <c r="A190" s="14" t="s">
        <v>871</v>
      </c>
      <c r="B190" s="14" t="s">
        <v>34</v>
      </c>
      <c r="C190" s="14" t="s">
        <v>34</v>
      </c>
      <c r="D190" s="14" t="s">
        <v>17</v>
      </c>
      <c r="E190" s="14" t="s">
        <v>13</v>
      </c>
      <c r="F190" s="14" t="s">
        <v>10</v>
      </c>
      <c r="G190" s="14" t="s">
        <v>138</v>
      </c>
      <c r="H190" s="15">
        <v>33</v>
      </c>
      <c r="I190" s="15" t="s">
        <v>21</v>
      </c>
      <c r="J190" s="15">
        <v>0</v>
      </c>
      <c r="L190" s="14" t="s">
        <v>395</v>
      </c>
      <c r="M190" s="17">
        <v>579935.63630000001</v>
      </c>
      <c r="N190" s="17">
        <v>6137164.6544000003</v>
      </c>
    </row>
    <row r="191" spans="1:14" x14ac:dyDescent="0.25">
      <c r="A191" s="14" t="s">
        <v>872</v>
      </c>
      <c r="B191" s="14" t="s">
        <v>34</v>
      </c>
      <c r="C191" s="14" t="s">
        <v>34</v>
      </c>
      <c r="D191" s="14" t="s">
        <v>17</v>
      </c>
      <c r="E191" s="14" t="s">
        <v>69</v>
      </c>
      <c r="F191" s="14" t="s">
        <v>128</v>
      </c>
      <c r="G191" s="14" t="s">
        <v>128</v>
      </c>
      <c r="H191" s="15">
        <v>76</v>
      </c>
      <c r="I191" s="15" t="s">
        <v>23</v>
      </c>
      <c r="J191" s="15">
        <v>1</v>
      </c>
      <c r="K191" s="14" t="s">
        <v>10</v>
      </c>
      <c r="L191" s="14" t="s">
        <v>396</v>
      </c>
      <c r="M191" s="17">
        <v>570539.83059999999</v>
      </c>
      <c r="N191" s="17">
        <v>6143945.6885000002</v>
      </c>
    </row>
    <row r="192" spans="1:14" x14ac:dyDescent="0.25">
      <c r="A192" s="14" t="s">
        <v>873</v>
      </c>
      <c r="B192" s="14" t="s">
        <v>26</v>
      </c>
      <c r="C192" s="14" t="s">
        <v>400</v>
      </c>
      <c r="D192" s="14" t="s">
        <v>11</v>
      </c>
      <c r="E192" s="14" t="s">
        <v>68</v>
      </c>
      <c r="F192" s="14" t="s">
        <v>10</v>
      </c>
      <c r="G192" s="14" t="s">
        <v>138</v>
      </c>
      <c r="H192" s="15">
        <v>28</v>
      </c>
      <c r="I192" s="15" t="s">
        <v>23</v>
      </c>
      <c r="J192" s="15">
        <v>0</v>
      </c>
      <c r="K192" s="14" t="s">
        <v>16</v>
      </c>
      <c r="L192" s="14" t="s">
        <v>398</v>
      </c>
      <c r="M192" s="17">
        <v>595561.15068143699</v>
      </c>
      <c r="N192" s="17">
        <v>6201625.1365850596</v>
      </c>
    </row>
    <row r="193" spans="1:14" x14ac:dyDescent="0.25">
      <c r="A193" s="14" t="s">
        <v>874</v>
      </c>
      <c r="B193" s="14" t="s">
        <v>29</v>
      </c>
      <c r="C193" s="14" t="s">
        <v>401</v>
      </c>
      <c r="D193" s="14" t="s">
        <v>17</v>
      </c>
      <c r="E193" s="14" t="s">
        <v>70</v>
      </c>
      <c r="F193" s="14" t="s">
        <v>668</v>
      </c>
      <c r="G193" s="14" t="s">
        <v>138</v>
      </c>
      <c r="H193" s="15">
        <v>80</v>
      </c>
      <c r="I193" s="15" t="s">
        <v>21</v>
      </c>
      <c r="J193" s="15">
        <v>0</v>
      </c>
      <c r="L193" s="14" t="s">
        <v>399</v>
      </c>
      <c r="M193" s="17">
        <v>628115.142392162</v>
      </c>
      <c r="N193" s="17">
        <v>6310612.2687325301</v>
      </c>
    </row>
    <row r="194" spans="1:14" x14ac:dyDescent="0.25">
      <c r="A194" s="14" t="s">
        <v>875</v>
      </c>
      <c r="B194" s="14" t="s">
        <v>25</v>
      </c>
      <c r="C194" s="14" t="s">
        <v>25</v>
      </c>
      <c r="D194" s="14" t="s">
        <v>17</v>
      </c>
      <c r="E194" s="14" t="s">
        <v>13</v>
      </c>
      <c r="F194" s="14" t="s">
        <v>10</v>
      </c>
      <c r="G194" s="14" t="s">
        <v>138</v>
      </c>
      <c r="H194" s="15">
        <v>21</v>
      </c>
      <c r="I194" s="15" t="s">
        <v>21</v>
      </c>
      <c r="J194" s="15">
        <v>0</v>
      </c>
      <c r="L194" s="14" t="s">
        <v>397</v>
      </c>
      <c r="M194" s="17">
        <v>551919.18440000003</v>
      </c>
      <c r="N194" s="17">
        <v>6634388.3563000001</v>
      </c>
    </row>
    <row r="195" spans="1:14" x14ac:dyDescent="0.25">
      <c r="A195" s="14" t="s">
        <v>875</v>
      </c>
      <c r="B195" s="14" t="s">
        <v>25</v>
      </c>
      <c r="C195" s="14" t="s">
        <v>25</v>
      </c>
      <c r="D195" s="14" t="s">
        <v>17</v>
      </c>
      <c r="E195" s="14" t="s">
        <v>13</v>
      </c>
      <c r="F195" s="14" t="s">
        <v>10</v>
      </c>
      <c r="G195" s="14" t="s">
        <v>139</v>
      </c>
      <c r="H195" s="15">
        <v>18</v>
      </c>
      <c r="I195" s="15" t="s">
        <v>21</v>
      </c>
      <c r="J195" s="15">
        <v>0</v>
      </c>
      <c r="L195" s="14" t="s">
        <v>397</v>
      </c>
      <c r="M195" s="17">
        <v>551919.18440000003</v>
      </c>
      <c r="N195" s="17">
        <v>6634388.3563000001</v>
      </c>
    </row>
    <row r="196" spans="1:14" x14ac:dyDescent="0.25">
      <c r="A196" s="14" t="s">
        <v>876</v>
      </c>
      <c r="B196" s="14" t="s">
        <v>27</v>
      </c>
      <c r="C196" s="14" t="s">
        <v>144</v>
      </c>
      <c r="D196" s="14" t="s">
        <v>17</v>
      </c>
      <c r="E196" s="14" t="s">
        <v>13</v>
      </c>
      <c r="F196" s="14" t="s">
        <v>10</v>
      </c>
      <c r="G196" s="14" t="s">
        <v>138</v>
      </c>
      <c r="H196" s="15">
        <v>29</v>
      </c>
      <c r="I196" s="15" t="s">
        <v>21</v>
      </c>
      <c r="J196" s="15">
        <v>0</v>
      </c>
      <c r="L196" s="14" t="s">
        <v>402</v>
      </c>
      <c r="M196" s="17">
        <v>767300.62784669804</v>
      </c>
      <c r="N196" s="17">
        <v>6413870.9418397397</v>
      </c>
    </row>
    <row r="197" spans="1:14" x14ac:dyDescent="0.25">
      <c r="A197" s="14" t="s">
        <v>877</v>
      </c>
      <c r="B197" s="14" t="s">
        <v>34</v>
      </c>
      <c r="C197" s="14" t="s">
        <v>34</v>
      </c>
      <c r="D197" s="14" t="s">
        <v>17</v>
      </c>
      <c r="E197" s="14" t="s">
        <v>68</v>
      </c>
      <c r="F197" s="14" t="s">
        <v>10</v>
      </c>
      <c r="G197" s="14" t="s">
        <v>138</v>
      </c>
      <c r="H197" s="15">
        <v>20</v>
      </c>
      <c r="I197" s="15" t="s">
        <v>21</v>
      </c>
      <c r="J197" s="15">
        <v>0</v>
      </c>
      <c r="K197" s="14" t="s">
        <v>15</v>
      </c>
      <c r="L197" s="14" t="s">
        <v>403</v>
      </c>
      <c r="M197" s="17">
        <v>581004.75379999995</v>
      </c>
      <c r="N197" s="17">
        <v>6142843.3898999998</v>
      </c>
    </row>
    <row r="198" spans="1:14" x14ac:dyDescent="0.25">
      <c r="A198" s="14" t="s">
        <v>878</v>
      </c>
      <c r="B198" s="14" t="s">
        <v>26</v>
      </c>
      <c r="C198" s="14" t="s">
        <v>26</v>
      </c>
      <c r="D198" s="14" t="s">
        <v>11</v>
      </c>
      <c r="E198" s="14" t="s">
        <v>69</v>
      </c>
      <c r="F198" s="14" t="s">
        <v>128</v>
      </c>
      <c r="G198" s="14" t="s">
        <v>128</v>
      </c>
      <c r="H198" s="15">
        <v>70</v>
      </c>
      <c r="I198" s="15" t="s">
        <v>21</v>
      </c>
      <c r="J198" s="15">
        <v>0</v>
      </c>
      <c r="K198" s="14" t="s">
        <v>20</v>
      </c>
      <c r="L198" s="14" t="s">
        <v>404</v>
      </c>
      <c r="M198" s="17">
        <v>597843.85444504104</v>
      </c>
      <c r="N198" s="17">
        <v>6139983.5594333196</v>
      </c>
    </row>
    <row r="199" spans="1:14" x14ac:dyDescent="0.25">
      <c r="A199" s="14" t="s">
        <v>879</v>
      </c>
      <c r="B199" s="14" t="s">
        <v>34</v>
      </c>
      <c r="C199" s="14" t="s">
        <v>34</v>
      </c>
      <c r="D199" s="14" t="s">
        <v>17</v>
      </c>
      <c r="E199" s="14" t="s">
        <v>69</v>
      </c>
      <c r="F199" s="14" t="s">
        <v>128</v>
      </c>
      <c r="G199" s="14" t="s">
        <v>128</v>
      </c>
      <c r="H199" s="15">
        <v>84</v>
      </c>
      <c r="I199" s="15" t="s">
        <v>21</v>
      </c>
      <c r="J199" s="15">
        <v>9</v>
      </c>
      <c r="K199" s="14" t="s">
        <v>10</v>
      </c>
      <c r="L199" s="14" t="s">
        <v>411</v>
      </c>
      <c r="M199" s="17">
        <v>570176.71239999996</v>
      </c>
      <c r="N199" s="17">
        <v>6145317.6583000002</v>
      </c>
    </row>
    <row r="200" spans="1:14" x14ac:dyDescent="0.25">
      <c r="A200" s="14" t="s">
        <v>880</v>
      </c>
      <c r="B200" s="14" t="s">
        <v>31</v>
      </c>
      <c r="C200" s="14" t="s">
        <v>216</v>
      </c>
      <c r="D200" s="14" t="s">
        <v>17</v>
      </c>
      <c r="E200" s="14" t="s">
        <v>68</v>
      </c>
      <c r="F200" s="14" t="s">
        <v>18</v>
      </c>
      <c r="G200" s="14" t="s">
        <v>138</v>
      </c>
      <c r="H200" s="15">
        <v>66</v>
      </c>
      <c r="I200" s="15" t="s">
        <v>23</v>
      </c>
      <c r="J200" s="15">
        <v>3</v>
      </c>
      <c r="K200" s="14" t="s">
        <v>20</v>
      </c>
      <c r="L200" s="14" t="s">
        <v>625</v>
      </c>
      <c r="M200" s="17">
        <v>634171.48658008198</v>
      </c>
      <c r="N200" s="17">
        <v>6251962.2888519</v>
      </c>
    </row>
    <row r="201" spans="1:14" x14ac:dyDescent="0.25">
      <c r="A201" s="14" t="s">
        <v>881</v>
      </c>
      <c r="B201" s="14" t="s">
        <v>29</v>
      </c>
      <c r="C201" s="14" t="s">
        <v>29</v>
      </c>
      <c r="D201" s="14" t="s">
        <v>17</v>
      </c>
      <c r="E201" s="14" t="s">
        <v>68</v>
      </c>
      <c r="F201" s="14" t="s">
        <v>10</v>
      </c>
      <c r="G201" s="14" t="s">
        <v>139</v>
      </c>
      <c r="H201" s="15">
        <v>25</v>
      </c>
      <c r="I201" s="15" t="s">
        <v>21</v>
      </c>
      <c r="J201" s="15">
        <v>1</v>
      </c>
      <c r="K201" s="14" t="s">
        <v>20</v>
      </c>
      <c r="L201" s="14" t="s">
        <v>206</v>
      </c>
      <c r="M201" s="17">
        <v>543750.63040000002</v>
      </c>
      <c r="N201" s="17">
        <v>6306220.5538999997</v>
      </c>
    </row>
    <row r="202" spans="1:14" x14ac:dyDescent="0.25">
      <c r="A202" s="14" t="s">
        <v>882</v>
      </c>
      <c r="B202" s="14" t="s">
        <v>31</v>
      </c>
      <c r="C202" s="14" t="s">
        <v>400</v>
      </c>
      <c r="D202" s="14" t="s">
        <v>11</v>
      </c>
      <c r="E202" s="14" t="s">
        <v>13</v>
      </c>
      <c r="F202" s="14" t="s">
        <v>20</v>
      </c>
      <c r="G202" s="14" t="s">
        <v>138</v>
      </c>
      <c r="H202" s="15">
        <v>24</v>
      </c>
      <c r="I202" s="15" t="s">
        <v>21</v>
      </c>
      <c r="J202" s="15">
        <v>0</v>
      </c>
      <c r="L202" s="14" t="s">
        <v>405</v>
      </c>
      <c r="M202" s="17">
        <v>598600.06257722795</v>
      </c>
      <c r="N202" s="17">
        <v>6212094.8441267796</v>
      </c>
    </row>
    <row r="203" spans="1:14" x14ac:dyDescent="0.25">
      <c r="A203" s="14" t="s">
        <v>883</v>
      </c>
      <c r="B203" s="14" t="s">
        <v>26</v>
      </c>
      <c r="C203" s="14" t="s">
        <v>183</v>
      </c>
      <c r="D203" s="14" t="s">
        <v>11</v>
      </c>
      <c r="E203" s="14" t="s">
        <v>68</v>
      </c>
      <c r="F203" s="14" t="s">
        <v>10</v>
      </c>
      <c r="G203" s="14" t="s">
        <v>138</v>
      </c>
      <c r="H203" s="15">
        <v>36</v>
      </c>
      <c r="I203" s="15" t="s">
        <v>21</v>
      </c>
      <c r="J203" s="15">
        <v>0</v>
      </c>
      <c r="K203" s="14" t="s">
        <v>16</v>
      </c>
      <c r="L203" s="14" t="s">
        <v>406</v>
      </c>
      <c r="M203" s="17">
        <v>602006.84</v>
      </c>
      <c r="N203" s="17">
        <v>6159522.0300000003</v>
      </c>
    </row>
    <row r="204" spans="1:14" x14ac:dyDescent="0.25">
      <c r="A204" s="14" t="s">
        <v>884</v>
      </c>
      <c r="B204" s="14" t="s">
        <v>27</v>
      </c>
      <c r="C204" s="14" t="s">
        <v>144</v>
      </c>
      <c r="D204" s="14" t="s">
        <v>17</v>
      </c>
      <c r="E204" s="14" t="s">
        <v>68</v>
      </c>
      <c r="F204" s="14" t="s">
        <v>10</v>
      </c>
      <c r="G204" s="14" t="s">
        <v>139</v>
      </c>
      <c r="H204" s="15">
        <v>71</v>
      </c>
      <c r="I204" s="15" t="s">
        <v>23</v>
      </c>
      <c r="J204" s="15">
        <v>7</v>
      </c>
      <c r="K204" s="14" t="s">
        <v>16</v>
      </c>
      <c r="L204" s="14" t="s">
        <v>417</v>
      </c>
      <c r="M204" s="17">
        <v>766206.99120000005</v>
      </c>
      <c r="N204" s="17">
        <v>6415194.9069999997</v>
      </c>
    </row>
    <row r="205" spans="1:14" x14ac:dyDescent="0.25">
      <c r="A205" s="14" t="s">
        <v>885</v>
      </c>
      <c r="B205" s="14" t="s">
        <v>34</v>
      </c>
      <c r="C205" s="14" t="s">
        <v>34</v>
      </c>
      <c r="D205" s="14" t="s">
        <v>17</v>
      </c>
      <c r="E205" s="14" t="s">
        <v>69</v>
      </c>
      <c r="F205" s="14" t="s">
        <v>128</v>
      </c>
      <c r="G205" s="14" t="s">
        <v>128</v>
      </c>
      <c r="H205" s="15">
        <v>68</v>
      </c>
      <c r="I205" s="15" t="s">
        <v>21</v>
      </c>
      <c r="J205" s="15">
        <v>4</v>
      </c>
      <c r="K205" s="14" t="s">
        <v>15</v>
      </c>
      <c r="L205" s="14" t="s">
        <v>443</v>
      </c>
      <c r="M205" s="17">
        <v>580226.38879999996</v>
      </c>
      <c r="N205" s="17">
        <v>6148737.8995000003</v>
      </c>
    </row>
    <row r="206" spans="1:14" x14ac:dyDescent="0.25">
      <c r="A206" s="14" t="s">
        <v>886</v>
      </c>
      <c r="B206" s="14" t="s">
        <v>30</v>
      </c>
      <c r="C206" s="14" t="s">
        <v>153</v>
      </c>
      <c r="D206" s="14" t="s">
        <v>17</v>
      </c>
      <c r="E206" s="14" t="s">
        <v>68</v>
      </c>
      <c r="F206" s="14" t="s">
        <v>10</v>
      </c>
      <c r="G206" s="14" t="s">
        <v>139</v>
      </c>
      <c r="H206" s="15">
        <v>15</v>
      </c>
      <c r="I206" s="15" t="s">
        <v>21</v>
      </c>
      <c r="J206" s="15">
        <v>2</v>
      </c>
      <c r="K206" s="14" t="s">
        <v>20</v>
      </c>
      <c r="L206" s="14" t="s">
        <v>430</v>
      </c>
      <c r="M206" s="17">
        <v>508946.2169</v>
      </c>
      <c r="N206" s="17">
        <v>6291813.4391000001</v>
      </c>
    </row>
    <row r="207" spans="1:14" x14ac:dyDescent="0.25">
      <c r="A207" s="14" t="s">
        <v>887</v>
      </c>
      <c r="B207" s="14" t="s">
        <v>38</v>
      </c>
      <c r="C207" s="14" t="s">
        <v>407</v>
      </c>
      <c r="D207" s="14" t="s">
        <v>11</v>
      </c>
      <c r="E207" s="14" t="s">
        <v>66</v>
      </c>
      <c r="F207" s="14" t="s">
        <v>16</v>
      </c>
      <c r="G207" s="14" t="s">
        <v>139</v>
      </c>
      <c r="H207" s="15">
        <v>44</v>
      </c>
      <c r="I207" s="15" t="s">
        <v>23</v>
      </c>
      <c r="J207" s="15">
        <v>0</v>
      </c>
      <c r="L207" s="14" t="s">
        <v>408</v>
      </c>
      <c r="M207" s="17">
        <v>790304.73</v>
      </c>
      <c r="N207" s="17">
        <v>6191639.54</v>
      </c>
    </row>
    <row r="208" spans="1:14" x14ac:dyDescent="0.25">
      <c r="A208" s="14" t="s">
        <v>888</v>
      </c>
      <c r="B208" s="14" t="s">
        <v>33</v>
      </c>
      <c r="C208" s="14" t="s">
        <v>33</v>
      </c>
      <c r="D208" s="14" t="s">
        <v>17</v>
      </c>
      <c r="E208" s="14" t="s">
        <v>68</v>
      </c>
      <c r="F208" s="14" t="s">
        <v>10</v>
      </c>
      <c r="G208" s="14" t="s">
        <v>139</v>
      </c>
      <c r="H208" s="15">
        <v>4</v>
      </c>
      <c r="I208" s="15" t="s">
        <v>21</v>
      </c>
      <c r="J208" s="15">
        <v>1</v>
      </c>
      <c r="K208" s="14" t="s">
        <v>16</v>
      </c>
      <c r="L208" s="14" t="s">
        <v>409</v>
      </c>
      <c r="M208" s="17">
        <v>686288.00459999999</v>
      </c>
      <c r="N208" s="17">
        <v>6134923.2659</v>
      </c>
    </row>
    <row r="209" spans="1:14" x14ac:dyDescent="0.25">
      <c r="A209" s="14" t="s">
        <v>889</v>
      </c>
      <c r="B209" s="14" t="s">
        <v>4</v>
      </c>
      <c r="C209" s="14" t="s">
        <v>4</v>
      </c>
      <c r="D209" s="14" t="s">
        <v>11</v>
      </c>
      <c r="E209" s="14" t="s">
        <v>68</v>
      </c>
      <c r="F209" s="14" t="s">
        <v>10</v>
      </c>
      <c r="G209" s="14" t="s">
        <v>138</v>
      </c>
      <c r="H209" s="15">
        <v>27</v>
      </c>
      <c r="I209" s="15" t="s">
        <v>23</v>
      </c>
      <c r="J209" s="15">
        <v>0</v>
      </c>
      <c r="K209" s="14" t="s">
        <v>15</v>
      </c>
      <c r="L209" s="14" t="s">
        <v>410</v>
      </c>
      <c r="M209" s="17">
        <v>598009.88</v>
      </c>
      <c r="N209" s="17">
        <v>6491219.54</v>
      </c>
    </row>
    <row r="210" spans="1:14" x14ac:dyDescent="0.25">
      <c r="A210" s="14" t="s">
        <v>890</v>
      </c>
      <c r="B210" s="14" t="s">
        <v>39</v>
      </c>
      <c r="C210" s="14" t="s">
        <v>39</v>
      </c>
      <c r="D210" s="14" t="s">
        <v>17</v>
      </c>
      <c r="E210" s="14" t="s">
        <v>70</v>
      </c>
      <c r="F210" s="14" t="s">
        <v>10</v>
      </c>
      <c r="G210" s="14" t="s">
        <v>138</v>
      </c>
      <c r="H210" s="15">
        <v>27</v>
      </c>
      <c r="I210" s="15" t="s">
        <v>21</v>
      </c>
      <c r="J210" s="15">
        <v>0</v>
      </c>
      <c r="L210" s="14" t="s">
        <v>412</v>
      </c>
      <c r="M210" s="17">
        <v>408654.42369999998</v>
      </c>
      <c r="N210" s="17">
        <v>6528190.6452000001</v>
      </c>
    </row>
    <row r="211" spans="1:14" x14ac:dyDescent="0.25">
      <c r="A211" s="14" t="s">
        <v>891</v>
      </c>
      <c r="B211" s="14" t="s">
        <v>34</v>
      </c>
      <c r="C211" s="14" t="s">
        <v>34</v>
      </c>
      <c r="D211" s="14" t="s">
        <v>11</v>
      </c>
      <c r="E211" s="14" t="s">
        <v>70</v>
      </c>
      <c r="F211" s="14" t="s">
        <v>10</v>
      </c>
      <c r="G211" s="14" t="s">
        <v>138</v>
      </c>
      <c r="H211" s="15">
        <v>20</v>
      </c>
      <c r="I211" s="15" t="s">
        <v>21</v>
      </c>
      <c r="J211" s="15">
        <v>0</v>
      </c>
      <c r="K211" s="14" t="s">
        <v>15</v>
      </c>
      <c r="L211" s="14" t="s">
        <v>413</v>
      </c>
      <c r="M211" s="17">
        <v>572539.75639999995</v>
      </c>
      <c r="N211" s="17">
        <v>6140189.7729000002</v>
      </c>
    </row>
    <row r="212" spans="1:14" x14ac:dyDescent="0.25">
      <c r="A212" s="14" t="s">
        <v>892</v>
      </c>
      <c r="B212" s="14" t="s">
        <v>25</v>
      </c>
      <c r="C212" s="14" t="s">
        <v>25</v>
      </c>
      <c r="D212" s="14" t="s">
        <v>17</v>
      </c>
      <c r="E212" s="14" t="s">
        <v>13</v>
      </c>
      <c r="F212" s="14" t="s">
        <v>16</v>
      </c>
      <c r="G212" s="14" t="s">
        <v>139</v>
      </c>
      <c r="H212" s="15">
        <v>21</v>
      </c>
      <c r="I212" s="15" t="s">
        <v>23</v>
      </c>
      <c r="J212" s="15">
        <v>1</v>
      </c>
      <c r="L212" s="14" t="s">
        <v>278</v>
      </c>
      <c r="M212" s="17">
        <v>551414.64569999999</v>
      </c>
      <c r="N212" s="17">
        <v>6635310.3756999997</v>
      </c>
    </row>
    <row r="213" spans="1:14" x14ac:dyDescent="0.25">
      <c r="A213" s="14" t="s">
        <v>893</v>
      </c>
      <c r="B213" s="14" t="s">
        <v>38</v>
      </c>
      <c r="C213" s="14" t="s">
        <v>136</v>
      </c>
      <c r="D213" s="14" t="s">
        <v>11</v>
      </c>
      <c r="E213" s="14" t="s">
        <v>13</v>
      </c>
      <c r="F213" s="14" t="s">
        <v>16</v>
      </c>
      <c r="G213" s="14" t="s">
        <v>138</v>
      </c>
      <c r="H213" s="15">
        <v>41</v>
      </c>
      <c r="I213" s="15" t="s">
        <v>21</v>
      </c>
      <c r="J213" s="15">
        <v>0</v>
      </c>
      <c r="L213" s="14" t="s">
        <v>414</v>
      </c>
      <c r="M213" s="17">
        <v>778399.01</v>
      </c>
      <c r="N213" s="17">
        <v>6283277</v>
      </c>
    </row>
    <row r="214" spans="1:14" x14ac:dyDescent="0.25">
      <c r="A214" s="14" t="s">
        <v>894</v>
      </c>
      <c r="B214" s="14" t="s">
        <v>40</v>
      </c>
      <c r="C214" s="14" t="s">
        <v>136</v>
      </c>
      <c r="D214" s="14" t="s">
        <v>11</v>
      </c>
      <c r="E214" s="14" t="s">
        <v>68</v>
      </c>
      <c r="F214" s="14" t="s">
        <v>10</v>
      </c>
      <c r="G214" s="14" t="s">
        <v>138</v>
      </c>
      <c r="H214" s="15">
        <v>75</v>
      </c>
      <c r="I214" s="15" t="s">
        <v>21</v>
      </c>
      <c r="J214" s="15">
        <v>0</v>
      </c>
      <c r="K214" s="14" t="s">
        <v>45</v>
      </c>
      <c r="L214" s="14" t="s">
        <v>415</v>
      </c>
      <c r="M214" s="17">
        <v>537312.77</v>
      </c>
      <c r="N214" s="17">
        <v>6164907.1699999999</v>
      </c>
    </row>
    <row r="215" spans="1:14" x14ac:dyDescent="0.25">
      <c r="A215" s="14" t="s">
        <v>895</v>
      </c>
      <c r="B215" s="14" t="s">
        <v>34</v>
      </c>
      <c r="C215" s="14" t="s">
        <v>34</v>
      </c>
      <c r="D215" s="14" t="s">
        <v>17</v>
      </c>
      <c r="E215" s="14" t="s">
        <v>68</v>
      </c>
      <c r="F215" s="14" t="s">
        <v>10</v>
      </c>
      <c r="G215" s="14" t="s">
        <v>138</v>
      </c>
      <c r="H215" s="15">
        <v>30</v>
      </c>
      <c r="I215" s="15" t="s">
        <v>21</v>
      </c>
      <c r="J215" s="15">
        <v>0</v>
      </c>
      <c r="K215" s="14" t="s">
        <v>15</v>
      </c>
      <c r="L215" s="14" t="s">
        <v>416</v>
      </c>
      <c r="M215" s="17">
        <v>561355.13859999995</v>
      </c>
      <c r="N215" s="17">
        <v>6148017.1412000004</v>
      </c>
    </row>
    <row r="216" spans="1:14" x14ac:dyDescent="0.25">
      <c r="A216" s="14" t="s">
        <v>896</v>
      </c>
      <c r="B216" s="14" t="s">
        <v>33</v>
      </c>
      <c r="C216" s="14" t="s">
        <v>33</v>
      </c>
      <c r="D216" s="14" t="s">
        <v>17</v>
      </c>
      <c r="E216" s="14" t="s">
        <v>13</v>
      </c>
      <c r="F216" s="14" t="s">
        <v>10</v>
      </c>
      <c r="G216" s="14" t="s">
        <v>138</v>
      </c>
      <c r="H216" s="15">
        <v>20</v>
      </c>
      <c r="I216" s="15" t="s">
        <v>21</v>
      </c>
      <c r="J216" s="15">
        <v>0</v>
      </c>
      <c r="L216" s="14" t="s">
        <v>444</v>
      </c>
      <c r="M216" s="17">
        <v>686579.60100000002</v>
      </c>
      <c r="N216" s="17">
        <v>6135327.7340000002</v>
      </c>
    </row>
    <row r="217" spans="1:14" x14ac:dyDescent="0.25">
      <c r="A217" s="14" t="s">
        <v>897</v>
      </c>
      <c r="B217" s="14" t="s">
        <v>39</v>
      </c>
      <c r="C217" s="14" t="s">
        <v>39</v>
      </c>
      <c r="D217" s="14" t="s">
        <v>17</v>
      </c>
      <c r="E217" s="14" t="s">
        <v>13</v>
      </c>
      <c r="F217" s="14" t="s">
        <v>20</v>
      </c>
      <c r="G217" s="14" t="s">
        <v>138</v>
      </c>
      <c r="H217" s="15">
        <v>29</v>
      </c>
      <c r="I217" s="15" t="s">
        <v>21</v>
      </c>
      <c r="J217" s="15">
        <v>0</v>
      </c>
      <c r="L217" s="14" t="s">
        <v>418</v>
      </c>
      <c r="M217" s="17">
        <v>408554.22859999997</v>
      </c>
      <c r="N217" s="17">
        <v>6529276.6157999998</v>
      </c>
    </row>
    <row r="218" spans="1:14" x14ac:dyDescent="0.25">
      <c r="A218" s="14" t="s">
        <v>898</v>
      </c>
      <c r="B218" s="14" t="s">
        <v>32</v>
      </c>
      <c r="C218" s="14" t="s">
        <v>166</v>
      </c>
      <c r="D218" s="14" t="s">
        <v>17</v>
      </c>
      <c r="E218" s="14" t="s">
        <v>70</v>
      </c>
      <c r="F218" s="14" t="s">
        <v>10</v>
      </c>
      <c r="G218" s="14" t="s">
        <v>138</v>
      </c>
      <c r="H218" s="15">
        <v>17</v>
      </c>
      <c r="I218" s="15" t="s">
        <v>21</v>
      </c>
      <c r="J218" s="15">
        <v>1</v>
      </c>
      <c r="L218" s="14" t="s">
        <v>419</v>
      </c>
      <c r="M218" s="17">
        <v>662120.662528991</v>
      </c>
      <c r="N218" s="17">
        <v>6195276.8112673797</v>
      </c>
    </row>
    <row r="219" spans="1:14" x14ac:dyDescent="0.25">
      <c r="A219" s="14" t="s">
        <v>899</v>
      </c>
      <c r="B219" s="14" t="s">
        <v>34</v>
      </c>
      <c r="C219" s="14" t="s">
        <v>34</v>
      </c>
      <c r="D219" s="14" t="s">
        <v>17</v>
      </c>
      <c r="E219" s="14" t="s">
        <v>68</v>
      </c>
      <c r="F219" s="14" t="s">
        <v>10</v>
      </c>
      <c r="G219" s="14" t="s">
        <v>138</v>
      </c>
      <c r="H219" s="15">
        <v>25</v>
      </c>
      <c r="I219" s="15" t="s">
        <v>21</v>
      </c>
      <c r="J219" s="15">
        <v>0</v>
      </c>
      <c r="K219" s="14" t="s">
        <v>15</v>
      </c>
      <c r="L219" s="14" t="s">
        <v>420</v>
      </c>
      <c r="M219" s="17">
        <v>579069.92059999995</v>
      </c>
      <c r="N219" s="17">
        <v>6142002.1727999998</v>
      </c>
    </row>
    <row r="220" spans="1:14" x14ac:dyDescent="0.25">
      <c r="A220" s="14" t="s">
        <v>900</v>
      </c>
      <c r="B220" s="14" t="s">
        <v>34</v>
      </c>
      <c r="C220" s="14" t="s">
        <v>34</v>
      </c>
      <c r="D220" s="14" t="s">
        <v>17</v>
      </c>
      <c r="E220" s="14" t="s">
        <v>13</v>
      </c>
      <c r="F220" s="14" t="s">
        <v>16</v>
      </c>
      <c r="G220" s="14" t="s">
        <v>138</v>
      </c>
      <c r="H220" s="15">
        <v>18</v>
      </c>
      <c r="I220" s="15" t="s">
        <v>21</v>
      </c>
      <c r="J220" s="15">
        <v>1</v>
      </c>
      <c r="L220" s="14" t="s">
        <v>421</v>
      </c>
      <c r="M220" s="17">
        <v>580249.83039999998</v>
      </c>
      <c r="N220" s="17">
        <v>6144307.8426999999</v>
      </c>
    </row>
    <row r="221" spans="1:14" x14ac:dyDescent="0.25">
      <c r="A221" s="14" t="s">
        <v>901</v>
      </c>
      <c r="B221" s="14" t="s">
        <v>34</v>
      </c>
      <c r="C221" s="14" t="s">
        <v>34</v>
      </c>
      <c r="D221" s="14" t="s">
        <v>17</v>
      </c>
      <c r="E221" s="14" t="s">
        <v>69</v>
      </c>
      <c r="F221" s="14" t="s">
        <v>128</v>
      </c>
      <c r="G221" s="14" t="s">
        <v>128</v>
      </c>
      <c r="H221" s="15">
        <v>40</v>
      </c>
      <c r="I221" s="15" t="s">
        <v>21</v>
      </c>
      <c r="J221" s="15">
        <v>0</v>
      </c>
      <c r="K221" s="14" t="s">
        <v>15</v>
      </c>
      <c r="L221" s="14" t="s">
        <v>422</v>
      </c>
      <c r="M221" s="17">
        <v>577285.83539999998</v>
      </c>
      <c r="N221" s="17">
        <v>6140911.0963000003</v>
      </c>
    </row>
    <row r="222" spans="1:14" x14ac:dyDescent="0.25">
      <c r="A222" s="14" t="s">
        <v>902</v>
      </c>
      <c r="B222" s="14" t="s">
        <v>34</v>
      </c>
      <c r="C222" s="14" t="s">
        <v>34</v>
      </c>
      <c r="D222" s="14" t="s">
        <v>17</v>
      </c>
      <c r="E222" s="14" t="s">
        <v>69</v>
      </c>
      <c r="F222" s="14" t="s">
        <v>128</v>
      </c>
      <c r="G222" s="14" t="s">
        <v>128</v>
      </c>
      <c r="H222" s="15">
        <v>61</v>
      </c>
      <c r="I222" s="15" t="s">
        <v>23</v>
      </c>
      <c r="J222" s="15">
        <v>0</v>
      </c>
      <c r="K222" s="14" t="s">
        <v>45</v>
      </c>
      <c r="L222" s="14" t="s">
        <v>200</v>
      </c>
      <c r="M222" s="17">
        <v>571080.04370000004</v>
      </c>
      <c r="N222" s="17">
        <v>6148354.7834999999</v>
      </c>
    </row>
    <row r="223" spans="1:14" x14ac:dyDescent="0.25">
      <c r="A223" s="14" t="s">
        <v>903</v>
      </c>
      <c r="B223" s="14" t="s">
        <v>34</v>
      </c>
      <c r="C223" s="14" t="s">
        <v>34</v>
      </c>
      <c r="D223" s="14" t="s">
        <v>11</v>
      </c>
      <c r="E223" s="14" t="s">
        <v>69</v>
      </c>
      <c r="F223" s="14" t="s">
        <v>128</v>
      </c>
      <c r="G223" s="14" t="s">
        <v>128</v>
      </c>
      <c r="H223" s="15">
        <v>28</v>
      </c>
      <c r="I223" s="15" t="s">
        <v>21</v>
      </c>
      <c r="J223" s="15">
        <v>0</v>
      </c>
      <c r="K223" s="14" t="s">
        <v>45</v>
      </c>
      <c r="L223" s="14" t="s">
        <v>434</v>
      </c>
      <c r="M223" s="17">
        <v>571384.40933031798</v>
      </c>
      <c r="N223" s="17">
        <v>6141052.4674627502</v>
      </c>
    </row>
    <row r="224" spans="1:14" x14ac:dyDescent="0.25">
      <c r="A224" s="14" t="s">
        <v>904</v>
      </c>
      <c r="B224" s="14" t="s">
        <v>26</v>
      </c>
      <c r="C224" s="14" t="s">
        <v>435</v>
      </c>
      <c r="D224" s="14" t="s">
        <v>11</v>
      </c>
      <c r="E224" s="14" t="s">
        <v>68</v>
      </c>
      <c r="F224" s="14" t="s">
        <v>16</v>
      </c>
      <c r="G224" s="14" t="s">
        <v>138</v>
      </c>
      <c r="H224" s="15">
        <v>53</v>
      </c>
      <c r="I224" s="15" t="s">
        <v>21</v>
      </c>
      <c r="J224" s="15">
        <v>0</v>
      </c>
      <c r="K224" s="14" t="s">
        <v>20</v>
      </c>
      <c r="L224" s="14" t="s">
        <v>431</v>
      </c>
      <c r="M224" s="17">
        <v>612671.23</v>
      </c>
      <c r="N224" s="17">
        <v>6155728.25</v>
      </c>
    </row>
    <row r="225" spans="1:14" x14ac:dyDescent="0.25">
      <c r="A225" s="14" t="s">
        <v>905</v>
      </c>
      <c r="B225" s="14" t="s">
        <v>31</v>
      </c>
      <c r="C225" s="14" t="s">
        <v>436</v>
      </c>
      <c r="D225" s="14" t="s">
        <v>11</v>
      </c>
      <c r="E225" s="14" t="s">
        <v>69</v>
      </c>
      <c r="F225" s="14" t="s">
        <v>128</v>
      </c>
      <c r="G225" s="14" t="s">
        <v>128</v>
      </c>
      <c r="H225" s="15">
        <v>39</v>
      </c>
      <c r="I225" s="15" t="s">
        <v>21</v>
      </c>
      <c r="J225" s="15">
        <v>0</v>
      </c>
      <c r="K225" s="14" t="s">
        <v>15</v>
      </c>
      <c r="L225" s="14" t="s">
        <v>432</v>
      </c>
      <c r="M225" s="17">
        <v>562847.48</v>
      </c>
      <c r="N225" s="17">
        <v>6268628.4299999997</v>
      </c>
    </row>
    <row r="226" spans="1:14" x14ac:dyDescent="0.25">
      <c r="A226" s="14" t="s">
        <v>906</v>
      </c>
      <c r="B226" s="14" t="s">
        <v>34</v>
      </c>
      <c r="C226" s="14" t="s">
        <v>34</v>
      </c>
      <c r="D226" s="14" t="s">
        <v>11</v>
      </c>
      <c r="E226" s="14" t="s">
        <v>13</v>
      </c>
      <c r="F226" s="14" t="s">
        <v>20</v>
      </c>
      <c r="G226" s="14" t="s">
        <v>139</v>
      </c>
      <c r="H226" s="15">
        <v>27</v>
      </c>
      <c r="I226" s="15" t="s">
        <v>21</v>
      </c>
      <c r="J226" s="15">
        <v>0</v>
      </c>
      <c r="L226" s="14" t="s">
        <v>433</v>
      </c>
      <c r="M226" s="17">
        <v>567111.27249999996</v>
      </c>
      <c r="N226" s="17">
        <v>6152521.4715999998</v>
      </c>
    </row>
    <row r="227" spans="1:14" x14ac:dyDescent="0.25">
      <c r="A227" s="14" t="s">
        <v>907</v>
      </c>
      <c r="B227" s="14" t="s">
        <v>26</v>
      </c>
      <c r="C227" s="14" t="s">
        <v>438</v>
      </c>
      <c r="D227" s="14" t="s">
        <v>11</v>
      </c>
      <c r="E227" s="14" t="s">
        <v>68</v>
      </c>
      <c r="F227" s="14" t="s">
        <v>10</v>
      </c>
      <c r="G227" s="14" t="s">
        <v>139</v>
      </c>
      <c r="H227" s="15">
        <v>24</v>
      </c>
      <c r="I227" s="15" t="s">
        <v>23</v>
      </c>
      <c r="J227" s="15">
        <v>0</v>
      </c>
      <c r="K227" s="14" t="s">
        <v>10</v>
      </c>
      <c r="L227" s="14" t="s">
        <v>439</v>
      </c>
      <c r="M227" s="17">
        <v>594451.99</v>
      </c>
      <c r="N227" s="17">
        <v>6147341.5999999996</v>
      </c>
    </row>
    <row r="228" spans="1:14" x14ac:dyDescent="0.25">
      <c r="A228" s="14" t="s">
        <v>908</v>
      </c>
      <c r="B228" s="14" t="s">
        <v>40</v>
      </c>
      <c r="C228" s="14" t="s">
        <v>440</v>
      </c>
      <c r="D228" s="14" t="s">
        <v>11</v>
      </c>
      <c r="E228" s="14" t="s">
        <v>13</v>
      </c>
      <c r="F228" s="14" t="s">
        <v>16</v>
      </c>
      <c r="G228" s="14" t="s">
        <v>139</v>
      </c>
      <c r="H228" s="15">
        <v>8</v>
      </c>
      <c r="I228" s="15" t="s">
        <v>21</v>
      </c>
      <c r="J228" s="15">
        <v>1</v>
      </c>
      <c r="L228" s="14" t="s">
        <v>437</v>
      </c>
      <c r="M228" s="17">
        <v>501432.3</v>
      </c>
      <c r="N228" s="17">
        <v>6192530.8200000003</v>
      </c>
    </row>
    <row r="229" spans="1:14" x14ac:dyDescent="0.25">
      <c r="A229" s="14" t="s">
        <v>909</v>
      </c>
      <c r="B229" s="14" t="s">
        <v>34</v>
      </c>
      <c r="C229" s="14" t="s">
        <v>34</v>
      </c>
      <c r="D229" s="14" t="s">
        <v>17</v>
      </c>
      <c r="E229" s="14" t="s">
        <v>68</v>
      </c>
      <c r="F229" s="14" t="s">
        <v>10</v>
      </c>
      <c r="G229" s="14" t="s">
        <v>139</v>
      </c>
      <c r="H229" s="15">
        <v>27</v>
      </c>
      <c r="I229" s="15" t="s">
        <v>21</v>
      </c>
      <c r="J229" s="15">
        <v>0</v>
      </c>
      <c r="K229" s="14" t="s">
        <v>16</v>
      </c>
      <c r="L229" s="14" t="s">
        <v>441</v>
      </c>
      <c r="M229" s="17">
        <v>577487.36899999995</v>
      </c>
      <c r="N229" s="17">
        <v>6141690.1459999997</v>
      </c>
    </row>
    <row r="230" spans="1:14" x14ac:dyDescent="0.25">
      <c r="A230" s="14" t="s">
        <v>910</v>
      </c>
      <c r="B230" s="14" t="s">
        <v>34</v>
      </c>
      <c r="C230" s="14" t="s">
        <v>34</v>
      </c>
      <c r="D230" s="14" t="s">
        <v>17</v>
      </c>
      <c r="E230" s="14" t="s">
        <v>68</v>
      </c>
      <c r="F230" s="14" t="s">
        <v>18</v>
      </c>
      <c r="G230" s="14" t="s">
        <v>138</v>
      </c>
      <c r="H230" s="15">
        <v>53</v>
      </c>
      <c r="I230" s="15" t="s">
        <v>21</v>
      </c>
      <c r="J230" s="15">
        <v>1</v>
      </c>
      <c r="K230" s="14" t="s">
        <v>10</v>
      </c>
      <c r="L230" s="14" t="s">
        <v>442</v>
      </c>
      <c r="M230" s="17">
        <v>574938.21530000004</v>
      </c>
      <c r="N230" s="17">
        <v>6137051.5949999997</v>
      </c>
    </row>
    <row r="231" spans="1:14" x14ac:dyDescent="0.25">
      <c r="A231" s="14" t="s">
        <v>911</v>
      </c>
      <c r="B231" s="14" t="s">
        <v>34</v>
      </c>
      <c r="C231" s="14" t="s">
        <v>34</v>
      </c>
      <c r="D231" s="14" t="s">
        <v>17</v>
      </c>
      <c r="E231" s="14" t="s">
        <v>69</v>
      </c>
      <c r="F231" s="14" t="s">
        <v>128</v>
      </c>
      <c r="G231" s="14" t="s">
        <v>128</v>
      </c>
      <c r="H231" s="15">
        <v>75</v>
      </c>
      <c r="I231" s="15" t="s">
        <v>23</v>
      </c>
      <c r="J231" s="15">
        <v>1</v>
      </c>
      <c r="K231" s="14" t="s">
        <v>10</v>
      </c>
      <c r="L231" s="14" t="s">
        <v>217</v>
      </c>
      <c r="M231" s="17">
        <v>578901.56810000003</v>
      </c>
      <c r="N231" s="17">
        <v>6142561.8119000001</v>
      </c>
    </row>
    <row r="232" spans="1:14" x14ac:dyDescent="0.25">
      <c r="A232" s="14" t="s">
        <v>912</v>
      </c>
      <c r="B232" s="14" t="s">
        <v>34</v>
      </c>
      <c r="C232" s="14" t="s">
        <v>34</v>
      </c>
      <c r="D232" s="14" t="s">
        <v>17</v>
      </c>
      <c r="E232" s="14" t="s">
        <v>68</v>
      </c>
      <c r="F232" s="14" t="s">
        <v>10</v>
      </c>
      <c r="G232" s="14" t="s">
        <v>138</v>
      </c>
      <c r="H232" s="15">
        <v>54</v>
      </c>
      <c r="I232" s="15" t="s">
        <v>21</v>
      </c>
      <c r="J232" s="15">
        <v>11</v>
      </c>
      <c r="K232" s="14" t="s">
        <v>20</v>
      </c>
      <c r="L232" s="14" t="s">
        <v>455</v>
      </c>
      <c r="M232" s="17">
        <v>581107.49509999994</v>
      </c>
      <c r="N232" s="17">
        <v>6144909.9704999998</v>
      </c>
    </row>
    <row r="233" spans="1:14" x14ac:dyDescent="0.25">
      <c r="A233" s="14" t="s">
        <v>913</v>
      </c>
      <c r="B233" s="14" t="s">
        <v>34</v>
      </c>
      <c r="C233" s="14" t="s">
        <v>34</v>
      </c>
      <c r="D233" s="14" t="s">
        <v>11</v>
      </c>
      <c r="E233" s="14" t="s">
        <v>68</v>
      </c>
      <c r="F233" s="14" t="s">
        <v>10</v>
      </c>
      <c r="G233" s="14" t="s">
        <v>138</v>
      </c>
      <c r="H233" s="15">
        <v>37</v>
      </c>
      <c r="I233" s="15" t="s">
        <v>23</v>
      </c>
      <c r="J233" s="15">
        <v>0</v>
      </c>
      <c r="K233" s="14" t="s">
        <v>15</v>
      </c>
      <c r="L233" s="14" t="s">
        <v>629</v>
      </c>
      <c r="M233" s="17">
        <v>568107.53819324099</v>
      </c>
      <c r="N233" s="17">
        <v>6142982.6067396896</v>
      </c>
    </row>
    <row r="234" spans="1:14" x14ac:dyDescent="0.25">
      <c r="A234" s="14" t="s">
        <v>914</v>
      </c>
      <c r="B234" s="14" t="s">
        <v>27</v>
      </c>
      <c r="C234" s="14" t="s">
        <v>144</v>
      </c>
      <c r="D234" s="14" t="s">
        <v>17</v>
      </c>
      <c r="E234" s="14" t="s">
        <v>68</v>
      </c>
      <c r="F234" s="14" t="s">
        <v>16</v>
      </c>
      <c r="G234" s="14" t="s">
        <v>139</v>
      </c>
      <c r="H234" s="15">
        <v>20</v>
      </c>
      <c r="I234" s="15" t="s">
        <v>21</v>
      </c>
      <c r="J234" s="15">
        <v>4</v>
      </c>
      <c r="K234" s="14" t="s">
        <v>16</v>
      </c>
      <c r="L234" s="14" t="s">
        <v>445</v>
      </c>
      <c r="M234" s="17">
        <v>767659.07230525406</v>
      </c>
      <c r="N234" s="17">
        <v>6417019.22729911</v>
      </c>
    </row>
    <row r="235" spans="1:14" x14ac:dyDescent="0.25">
      <c r="A235" s="14" t="s">
        <v>915</v>
      </c>
      <c r="B235" s="14" t="s">
        <v>35</v>
      </c>
      <c r="C235" s="14" t="s">
        <v>475</v>
      </c>
      <c r="D235" s="14" t="s">
        <v>17</v>
      </c>
      <c r="E235" s="14" t="s">
        <v>66</v>
      </c>
      <c r="F235" s="14" t="s">
        <v>10</v>
      </c>
      <c r="G235" s="14" t="s">
        <v>138</v>
      </c>
      <c r="H235" s="15">
        <v>26</v>
      </c>
      <c r="I235" s="15" t="s">
        <v>21</v>
      </c>
      <c r="J235" s="15">
        <v>15</v>
      </c>
      <c r="L235" s="14" t="s">
        <v>474</v>
      </c>
      <c r="M235" s="17">
        <v>396229.12658535602</v>
      </c>
      <c r="N235" s="17">
        <v>6419662.28779356</v>
      </c>
    </row>
    <row r="236" spans="1:14" x14ac:dyDescent="0.25">
      <c r="A236" s="14" t="s">
        <v>916</v>
      </c>
      <c r="B236" s="14" t="s">
        <v>32</v>
      </c>
      <c r="C236" s="14" t="s">
        <v>166</v>
      </c>
      <c r="D236" s="14" t="s">
        <v>11</v>
      </c>
      <c r="E236" s="14" t="s">
        <v>68</v>
      </c>
      <c r="F236" s="14" t="s">
        <v>16</v>
      </c>
      <c r="G236" s="14" t="s">
        <v>138</v>
      </c>
      <c r="H236" s="15">
        <v>33</v>
      </c>
      <c r="I236" s="15" t="s">
        <v>23</v>
      </c>
      <c r="J236" s="15">
        <v>0</v>
      </c>
      <c r="K236" s="14" t="s">
        <v>15</v>
      </c>
      <c r="L236" s="14" t="s">
        <v>446</v>
      </c>
      <c r="M236" s="17">
        <v>675533.08913900901</v>
      </c>
      <c r="N236" s="17">
        <v>6198809.0128205102</v>
      </c>
    </row>
    <row r="237" spans="1:14" x14ac:dyDescent="0.25">
      <c r="A237" s="14" t="s">
        <v>917</v>
      </c>
      <c r="B237" s="14" t="s">
        <v>26</v>
      </c>
      <c r="C237" s="14" t="s">
        <v>450</v>
      </c>
      <c r="D237" s="14" t="s">
        <v>17</v>
      </c>
      <c r="E237" s="14" t="s">
        <v>69</v>
      </c>
      <c r="F237" s="14" t="s">
        <v>128</v>
      </c>
      <c r="G237" s="14" t="s">
        <v>128</v>
      </c>
      <c r="H237" s="15">
        <v>16</v>
      </c>
      <c r="I237" s="15" t="s">
        <v>23</v>
      </c>
      <c r="J237" s="15">
        <v>0</v>
      </c>
      <c r="K237" s="14" t="s">
        <v>10</v>
      </c>
      <c r="L237" s="14" t="s">
        <v>449</v>
      </c>
      <c r="M237" s="17">
        <v>590822.72800756502</v>
      </c>
      <c r="N237" s="17">
        <v>6153662.9533046596</v>
      </c>
    </row>
    <row r="238" spans="1:14" x14ac:dyDescent="0.25">
      <c r="A238" s="14" t="s">
        <v>918</v>
      </c>
      <c r="B238" s="14" t="s">
        <v>32</v>
      </c>
      <c r="C238" s="14" t="s">
        <v>463</v>
      </c>
      <c r="D238" s="14" t="s">
        <v>17</v>
      </c>
      <c r="E238" s="14" t="s">
        <v>13</v>
      </c>
      <c r="F238" s="14" t="s">
        <v>10</v>
      </c>
      <c r="G238" s="14" t="s">
        <v>138</v>
      </c>
      <c r="H238" s="15">
        <v>21</v>
      </c>
      <c r="I238" s="15" t="s">
        <v>21</v>
      </c>
      <c r="J238" s="15">
        <v>5</v>
      </c>
      <c r="L238" s="14" t="s">
        <v>462</v>
      </c>
      <c r="M238" s="17">
        <v>672041.65</v>
      </c>
      <c r="N238" s="17">
        <v>6294563.7474999996</v>
      </c>
    </row>
    <row r="239" spans="1:14" x14ac:dyDescent="0.25">
      <c r="A239" s="14" t="s">
        <v>919</v>
      </c>
      <c r="B239" s="14" t="s">
        <v>25</v>
      </c>
      <c r="C239" s="14" t="s">
        <v>451</v>
      </c>
      <c r="D239" s="14" t="s">
        <v>17</v>
      </c>
      <c r="E239" s="14" t="s">
        <v>426</v>
      </c>
      <c r="F239" s="14" t="s">
        <v>10</v>
      </c>
      <c r="G239" s="14" t="s">
        <v>138</v>
      </c>
      <c r="H239" s="15">
        <v>29</v>
      </c>
      <c r="I239" s="15" t="s">
        <v>21</v>
      </c>
      <c r="J239" s="15">
        <v>0</v>
      </c>
      <c r="L239" s="14" t="s">
        <v>452</v>
      </c>
      <c r="M239" s="17">
        <v>436296.35957982799</v>
      </c>
      <c r="N239" s="17">
        <v>6639647.0087602204</v>
      </c>
    </row>
    <row r="240" spans="1:14" x14ac:dyDescent="0.25">
      <c r="A240" s="14" t="s">
        <v>920</v>
      </c>
      <c r="B240" s="14" t="s">
        <v>26</v>
      </c>
      <c r="C240" s="14" t="s">
        <v>148</v>
      </c>
      <c r="D240" s="14" t="s">
        <v>17</v>
      </c>
      <c r="E240" s="14" t="s">
        <v>68</v>
      </c>
      <c r="F240" s="14" t="s">
        <v>18</v>
      </c>
      <c r="G240" s="14" t="s">
        <v>138</v>
      </c>
      <c r="H240" s="15">
        <v>71</v>
      </c>
      <c r="I240" s="15" t="s">
        <v>21</v>
      </c>
      <c r="J240" s="15">
        <v>13</v>
      </c>
      <c r="K240" s="14" t="s">
        <v>16</v>
      </c>
      <c r="L240" s="14" t="s">
        <v>483</v>
      </c>
      <c r="M240" s="17">
        <v>594904.11043930799</v>
      </c>
      <c r="N240" s="17">
        <v>6145871.2188519202</v>
      </c>
    </row>
    <row r="241" spans="1:14" x14ac:dyDescent="0.25">
      <c r="A241" s="14" t="s">
        <v>921</v>
      </c>
      <c r="B241" s="14" t="s">
        <v>31</v>
      </c>
      <c r="C241" s="14" t="s">
        <v>436</v>
      </c>
      <c r="D241" s="14" t="s">
        <v>11</v>
      </c>
      <c r="E241" s="14" t="s">
        <v>69</v>
      </c>
      <c r="F241" s="14" t="s">
        <v>128</v>
      </c>
      <c r="G241" s="14" t="s">
        <v>128</v>
      </c>
      <c r="H241" s="15">
        <v>59</v>
      </c>
      <c r="I241" s="15" t="s">
        <v>21</v>
      </c>
      <c r="J241" s="15">
        <v>0</v>
      </c>
      <c r="K241" s="14" t="s">
        <v>16</v>
      </c>
      <c r="L241" s="14" t="s">
        <v>447</v>
      </c>
      <c r="M241" s="17">
        <v>561814.05000000005</v>
      </c>
      <c r="N241" s="17">
        <v>6270318.0300000003</v>
      </c>
    </row>
    <row r="242" spans="1:14" x14ac:dyDescent="0.25">
      <c r="A242" s="14" t="s">
        <v>922</v>
      </c>
      <c r="B242" s="14" t="s">
        <v>26</v>
      </c>
      <c r="C242" s="14" t="s">
        <v>454</v>
      </c>
      <c r="D242" s="14" t="s">
        <v>11</v>
      </c>
      <c r="E242" s="14" t="s">
        <v>13</v>
      </c>
      <c r="F242" s="14" t="s">
        <v>10</v>
      </c>
      <c r="G242" s="14" t="s">
        <v>138</v>
      </c>
      <c r="H242" s="15">
        <v>46</v>
      </c>
      <c r="I242" s="15" t="s">
        <v>21</v>
      </c>
      <c r="J242" s="15">
        <v>0</v>
      </c>
      <c r="L242" s="14" t="s">
        <v>448</v>
      </c>
      <c r="M242" s="17">
        <v>587408.12</v>
      </c>
      <c r="N242" s="17">
        <v>6157851.8799999999</v>
      </c>
    </row>
    <row r="243" spans="1:14" x14ac:dyDescent="0.25">
      <c r="A243" s="14" t="s">
        <v>923</v>
      </c>
      <c r="B243" s="14" t="s">
        <v>34</v>
      </c>
      <c r="C243" s="14" t="s">
        <v>34</v>
      </c>
      <c r="D243" s="14" t="s">
        <v>17</v>
      </c>
      <c r="E243" s="14" t="s">
        <v>69</v>
      </c>
      <c r="F243" s="14" t="s">
        <v>128</v>
      </c>
      <c r="G243" s="14" t="s">
        <v>128</v>
      </c>
      <c r="H243" s="15">
        <v>20</v>
      </c>
      <c r="I243" s="15" t="s">
        <v>23</v>
      </c>
      <c r="J243" s="15">
        <v>2</v>
      </c>
      <c r="K243" s="14" t="s">
        <v>10</v>
      </c>
      <c r="L243" s="14" t="s">
        <v>456</v>
      </c>
      <c r="M243" s="17">
        <v>573744.09160000004</v>
      </c>
      <c r="N243" s="17">
        <v>6138706.0335999997</v>
      </c>
    </row>
    <row r="244" spans="1:14" x14ac:dyDescent="0.25">
      <c r="A244" s="14" t="s">
        <v>924</v>
      </c>
      <c r="B244" s="14" t="s">
        <v>26</v>
      </c>
      <c r="C244" s="14" t="s">
        <v>145</v>
      </c>
      <c r="D244" s="14" t="s">
        <v>11</v>
      </c>
      <c r="E244" s="14" t="s">
        <v>68</v>
      </c>
      <c r="F244" s="14" t="s">
        <v>10</v>
      </c>
      <c r="G244" s="14" t="s">
        <v>138</v>
      </c>
      <c r="H244" s="15">
        <v>52</v>
      </c>
      <c r="I244" s="15" t="s">
        <v>21</v>
      </c>
      <c r="J244" s="15">
        <v>1</v>
      </c>
      <c r="K244" s="14" t="s">
        <v>15</v>
      </c>
      <c r="L244" s="14" t="s">
        <v>457</v>
      </c>
      <c r="M244" s="17">
        <v>568254.13</v>
      </c>
      <c r="N244" s="17">
        <v>6154617.3700000001</v>
      </c>
    </row>
    <row r="245" spans="1:14" x14ac:dyDescent="0.25">
      <c r="A245" s="14" t="s">
        <v>925</v>
      </c>
      <c r="B245" s="14" t="s">
        <v>37</v>
      </c>
      <c r="C245" s="14" t="s">
        <v>453</v>
      </c>
      <c r="D245" s="14" t="s">
        <v>11</v>
      </c>
      <c r="E245" s="14" t="s">
        <v>13</v>
      </c>
      <c r="F245" s="14" t="s">
        <v>20</v>
      </c>
      <c r="G245" s="14" t="s">
        <v>138</v>
      </c>
      <c r="H245" s="15">
        <v>52</v>
      </c>
      <c r="I245" s="15" t="s">
        <v>21</v>
      </c>
      <c r="J245" s="15">
        <v>0</v>
      </c>
      <c r="L245" s="14" t="s">
        <v>458</v>
      </c>
      <c r="M245" s="17">
        <v>682819.71959234704</v>
      </c>
      <c r="N245" s="17">
        <v>6507404.2818642203</v>
      </c>
    </row>
    <row r="246" spans="1:14" x14ac:dyDescent="0.25">
      <c r="A246" s="14" t="s">
        <v>926</v>
      </c>
      <c r="B246" s="14" t="s">
        <v>26</v>
      </c>
      <c r="C246" s="14" t="s">
        <v>136</v>
      </c>
      <c r="D246" s="14" t="s">
        <v>11</v>
      </c>
      <c r="E246" s="14" t="s">
        <v>66</v>
      </c>
      <c r="F246" s="14" t="s">
        <v>16</v>
      </c>
      <c r="G246" s="14" t="s">
        <v>138</v>
      </c>
      <c r="H246" s="15">
        <v>53</v>
      </c>
      <c r="I246" s="15" t="s">
        <v>21</v>
      </c>
      <c r="J246" s="15">
        <v>0</v>
      </c>
      <c r="L246" s="14" t="s">
        <v>459</v>
      </c>
      <c r="M246" s="17">
        <v>577793.64</v>
      </c>
      <c r="N246" s="17">
        <v>6188986.7300000004</v>
      </c>
    </row>
    <row r="247" spans="1:14" x14ac:dyDescent="0.25">
      <c r="A247" s="14" t="s">
        <v>927</v>
      </c>
      <c r="B247" s="14" t="s">
        <v>4</v>
      </c>
      <c r="C247" s="14" t="s">
        <v>4</v>
      </c>
      <c r="D247" s="14" t="s">
        <v>17</v>
      </c>
      <c r="E247" s="14" t="s">
        <v>68</v>
      </c>
      <c r="F247" s="14" t="s">
        <v>10</v>
      </c>
      <c r="G247" s="14" t="s">
        <v>138</v>
      </c>
      <c r="H247" s="15">
        <v>20</v>
      </c>
      <c r="I247" s="15" t="s">
        <v>23</v>
      </c>
      <c r="J247" s="15">
        <v>0</v>
      </c>
      <c r="K247" s="14" t="s">
        <v>15</v>
      </c>
      <c r="L247" s="14" t="s">
        <v>479</v>
      </c>
      <c r="M247" s="17">
        <v>595470.55889999995</v>
      </c>
      <c r="N247" s="17">
        <v>6489707.7543000001</v>
      </c>
    </row>
    <row r="248" spans="1:14" x14ac:dyDescent="0.25">
      <c r="A248" s="14" t="s">
        <v>928</v>
      </c>
      <c r="B248" s="14" t="s">
        <v>34</v>
      </c>
      <c r="C248" s="14" t="s">
        <v>34</v>
      </c>
      <c r="D248" s="14" t="s">
        <v>11</v>
      </c>
      <c r="E248" s="14" t="s">
        <v>68</v>
      </c>
      <c r="F248" s="14" t="s">
        <v>10</v>
      </c>
      <c r="G248" s="14" t="s">
        <v>138</v>
      </c>
      <c r="H248" s="15">
        <v>21</v>
      </c>
      <c r="I248" s="15" t="s">
        <v>21</v>
      </c>
      <c r="J248" s="15">
        <v>0</v>
      </c>
      <c r="K248" s="14" t="s">
        <v>20</v>
      </c>
      <c r="L248" s="14" t="s">
        <v>480</v>
      </c>
      <c r="M248" s="17">
        <v>567791.36423650396</v>
      </c>
      <c r="N248" s="17">
        <v>6147204.0126686804</v>
      </c>
    </row>
    <row r="249" spans="1:14" x14ac:dyDescent="0.25">
      <c r="A249" s="14" t="s">
        <v>929</v>
      </c>
      <c r="B249" s="14" t="s">
        <v>4</v>
      </c>
      <c r="C249" s="14" t="s">
        <v>4</v>
      </c>
      <c r="D249" s="14" t="s">
        <v>11</v>
      </c>
      <c r="E249" s="14" t="s">
        <v>69</v>
      </c>
      <c r="F249" s="14" t="s">
        <v>128</v>
      </c>
      <c r="G249" s="14" t="s">
        <v>128</v>
      </c>
      <c r="H249" s="15">
        <v>77</v>
      </c>
      <c r="I249" s="15" t="s">
        <v>23</v>
      </c>
      <c r="J249" s="15">
        <v>1</v>
      </c>
      <c r="K249" s="14" t="s">
        <v>10</v>
      </c>
      <c r="L249" s="14" t="s">
        <v>460</v>
      </c>
      <c r="M249" s="17">
        <v>600297.06999999995</v>
      </c>
      <c r="N249" s="17">
        <v>6492703.3799999999</v>
      </c>
    </row>
    <row r="250" spans="1:14" x14ac:dyDescent="0.25">
      <c r="A250" s="14" t="s">
        <v>930</v>
      </c>
      <c r="B250" s="14" t="s">
        <v>34</v>
      </c>
      <c r="C250" s="14" t="s">
        <v>34</v>
      </c>
      <c r="D250" s="14" t="s">
        <v>17</v>
      </c>
      <c r="E250" s="14" t="s">
        <v>68</v>
      </c>
      <c r="F250" s="14" t="s">
        <v>10</v>
      </c>
      <c r="G250" s="14" t="s">
        <v>138</v>
      </c>
      <c r="H250" s="15">
        <v>21</v>
      </c>
      <c r="I250" s="15" t="s">
        <v>21</v>
      </c>
      <c r="J250" s="15">
        <v>0</v>
      </c>
      <c r="K250" s="14" t="s">
        <v>45</v>
      </c>
      <c r="L250" s="14" t="s">
        <v>461</v>
      </c>
      <c r="M250" s="17">
        <v>571155.02870000002</v>
      </c>
      <c r="N250" s="17">
        <v>6144230.4045000002</v>
      </c>
    </row>
    <row r="251" spans="1:14" x14ac:dyDescent="0.25">
      <c r="A251" s="14" t="s">
        <v>931</v>
      </c>
      <c r="B251" s="14" t="s">
        <v>34</v>
      </c>
      <c r="C251" s="14" t="s">
        <v>34</v>
      </c>
      <c r="D251" s="14" t="s">
        <v>17</v>
      </c>
      <c r="E251" s="14" t="s">
        <v>70</v>
      </c>
      <c r="F251" s="14" t="s">
        <v>10</v>
      </c>
      <c r="G251" s="14" t="s">
        <v>138</v>
      </c>
      <c r="H251" s="15">
        <v>48</v>
      </c>
      <c r="I251" s="15" t="s">
        <v>21</v>
      </c>
      <c r="J251" s="15">
        <v>0</v>
      </c>
      <c r="L251" s="14" t="s">
        <v>464</v>
      </c>
      <c r="M251" s="17">
        <v>583386.78500000003</v>
      </c>
      <c r="N251" s="17">
        <v>6140861.7665999997</v>
      </c>
    </row>
    <row r="252" spans="1:14" x14ac:dyDescent="0.25">
      <c r="A252" s="14" t="s">
        <v>932</v>
      </c>
      <c r="B252" s="14" t="s">
        <v>26</v>
      </c>
      <c r="C252" s="14" t="s">
        <v>183</v>
      </c>
      <c r="D252" s="14" t="s">
        <v>17</v>
      </c>
      <c r="E252" s="14" t="s">
        <v>68</v>
      </c>
      <c r="F252" s="14" t="s">
        <v>18</v>
      </c>
      <c r="G252" s="14" t="s">
        <v>138</v>
      </c>
      <c r="H252" s="15">
        <v>22</v>
      </c>
      <c r="I252" s="15" t="s">
        <v>21</v>
      </c>
      <c r="J252" s="15">
        <v>0</v>
      </c>
      <c r="K252" s="14" t="s">
        <v>16</v>
      </c>
      <c r="L252" s="14" t="s">
        <v>467</v>
      </c>
      <c r="M252" s="17">
        <v>596328.50950000004</v>
      </c>
      <c r="N252" s="17">
        <v>6158800.0478999997</v>
      </c>
    </row>
    <row r="253" spans="1:14" x14ac:dyDescent="0.25">
      <c r="A253" s="14" t="s">
        <v>933</v>
      </c>
      <c r="B253" s="14" t="s">
        <v>34</v>
      </c>
      <c r="C253" s="14" t="s">
        <v>34</v>
      </c>
      <c r="D253" s="14" t="s">
        <v>17</v>
      </c>
      <c r="E253" s="14" t="s">
        <v>68</v>
      </c>
      <c r="F253" s="14" t="s">
        <v>10</v>
      </c>
      <c r="G253" s="14" t="s">
        <v>138</v>
      </c>
      <c r="H253" s="15">
        <v>25</v>
      </c>
      <c r="I253" s="15" t="s">
        <v>21</v>
      </c>
      <c r="J253" s="15">
        <v>0</v>
      </c>
      <c r="K253" s="14" t="s">
        <v>20</v>
      </c>
      <c r="L253" s="14" t="s">
        <v>465</v>
      </c>
      <c r="M253" s="17">
        <v>583027.37650000001</v>
      </c>
      <c r="N253" s="17">
        <v>6148932.9310999997</v>
      </c>
    </row>
    <row r="254" spans="1:14" x14ac:dyDescent="0.25">
      <c r="A254" s="14" t="s">
        <v>934</v>
      </c>
      <c r="B254" s="14" t="s">
        <v>33</v>
      </c>
      <c r="C254" s="14" t="s">
        <v>468</v>
      </c>
      <c r="D254" s="14" t="s">
        <v>11</v>
      </c>
      <c r="E254" s="14" t="s">
        <v>66</v>
      </c>
      <c r="F254" s="14" t="s">
        <v>10</v>
      </c>
      <c r="G254" s="14" t="s">
        <v>138</v>
      </c>
      <c r="H254" s="15">
        <v>19</v>
      </c>
      <c r="I254" s="15" t="s">
        <v>21</v>
      </c>
      <c r="J254" s="15">
        <v>0</v>
      </c>
      <c r="L254" s="14" t="s">
        <v>471</v>
      </c>
      <c r="M254" s="17">
        <v>645958.69765450398</v>
      </c>
      <c r="N254" s="17">
        <v>6154850.2217111001</v>
      </c>
    </row>
    <row r="255" spans="1:14" x14ac:dyDescent="0.25">
      <c r="A255" s="14" t="s">
        <v>935</v>
      </c>
      <c r="B255" s="14" t="s">
        <v>29</v>
      </c>
      <c r="C255" s="14" t="s">
        <v>29</v>
      </c>
      <c r="D255" s="14" t="s">
        <v>17</v>
      </c>
      <c r="E255" s="14" t="s">
        <v>70</v>
      </c>
      <c r="F255" s="14" t="s">
        <v>10</v>
      </c>
      <c r="G255" s="14" t="s">
        <v>138</v>
      </c>
      <c r="H255" s="15">
        <v>18</v>
      </c>
      <c r="I255" s="15" t="s">
        <v>21</v>
      </c>
      <c r="J255" s="15">
        <v>0</v>
      </c>
      <c r="L255" s="14" t="s">
        <v>466</v>
      </c>
      <c r="M255" s="17">
        <v>544271.22315624903</v>
      </c>
      <c r="N255" s="17">
        <v>6307743.7780210096</v>
      </c>
    </row>
    <row r="256" spans="1:14" x14ac:dyDescent="0.25">
      <c r="A256" s="14" t="s">
        <v>936</v>
      </c>
      <c r="B256" s="14" t="s">
        <v>34</v>
      </c>
      <c r="C256" s="14" t="s">
        <v>34</v>
      </c>
      <c r="D256" s="14" t="s">
        <v>17</v>
      </c>
      <c r="E256" s="14" t="s">
        <v>426</v>
      </c>
      <c r="F256" s="14" t="s">
        <v>10</v>
      </c>
      <c r="G256" s="14" t="s">
        <v>138</v>
      </c>
      <c r="H256" s="15">
        <v>46</v>
      </c>
      <c r="I256" s="15" t="s">
        <v>21</v>
      </c>
      <c r="J256" s="15">
        <v>0</v>
      </c>
      <c r="L256" s="14" t="s">
        <v>469</v>
      </c>
      <c r="M256" s="17">
        <v>576095.68070000003</v>
      </c>
      <c r="N256" s="17">
        <v>6147270.7142000003</v>
      </c>
    </row>
    <row r="257" spans="1:14" x14ac:dyDescent="0.25">
      <c r="A257" s="14" t="s">
        <v>937</v>
      </c>
      <c r="B257" s="14" t="s">
        <v>39</v>
      </c>
      <c r="C257" s="14" t="s">
        <v>136</v>
      </c>
      <c r="D257" s="14" t="s">
        <v>11</v>
      </c>
      <c r="E257" s="14" t="s">
        <v>68</v>
      </c>
      <c r="F257" s="14" t="s">
        <v>16</v>
      </c>
      <c r="G257" s="14" t="s">
        <v>138</v>
      </c>
      <c r="H257" s="15">
        <v>54</v>
      </c>
      <c r="I257" s="15" t="s">
        <v>21</v>
      </c>
      <c r="J257" s="15">
        <v>0</v>
      </c>
      <c r="K257" s="14" t="s">
        <v>45</v>
      </c>
      <c r="L257" s="14" t="s">
        <v>470</v>
      </c>
      <c r="M257" s="17">
        <v>501236.34873002901</v>
      </c>
      <c r="N257" s="17">
        <v>6536732.8707943903</v>
      </c>
    </row>
    <row r="258" spans="1:14" x14ac:dyDescent="0.25">
      <c r="A258" s="14" t="s">
        <v>937</v>
      </c>
      <c r="B258" s="14" t="s">
        <v>39</v>
      </c>
      <c r="C258" s="14" t="s">
        <v>136</v>
      </c>
      <c r="D258" s="14" t="s">
        <v>11</v>
      </c>
      <c r="E258" s="14" t="s">
        <v>68</v>
      </c>
      <c r="F258" s="14" t="s">
        <v>16</v>
      </c>
      <c r="G258" s="14" t="s">
        <v>139</v>
      </c>
      <c r="H258" s="15">
        <v>78</v>
      </c>
      <c r="I258" s="15" t="s">
        <v>21</v>
      </c>
      <c r="J258" s="15">
        <v>0</v>
      </c>
      <c r="K258" s="14" t="s">
        <v>45</v>
      </c>
      <c r="L258" s="14" t="s">
        <v>470</v>
      </c>
      <c r="M258" s="17">
        <v>501236.34873002901</v>
      </c>
      <c r="N258" s="17">
        <v>6536732.8707943903</v>
      </c>
    </row>
    <row r="259" spans="1:14" x14ac:dyDescent="0.25">
      <c r="A259" s="14" t="s">
        <v>938</v>
      </c>
      <c r="B259" s="14" t="s">
        <v>31</v>
      </c>
      <c r="C259" s="14" t="s">
        <v>136</v>
      </c>
      <c r="D259" s="14" t="s">
        <v>11</v>
      </c>
      <c r="E259" s="14" t="s">
        <v>68</v>
      </c>
      <c r="F259" s="14" t="s">
        <v>18</v>
      </c>
      <c r="G259" s="14" t="s">
        <v>138</v>
      </c>
      <c r="H259" s="15">
        <v>69</v>
      </c>
      <c r="I259" s="15" t="s">
        <v>21</v>
      </c>
      <c r="J259" s="15">
        <v>1</v>
      </c>
      <c r="K259" s="14" t="s">
        <v>20</v>
      </c>
      <c r="L259" s="14" t="s">
        <v>472</v>
      </c>
      <c r="M259" s="17">
        <v>553231.86767417204</v>
      </c>
      <c r="N259" s="17">
        <v>6192778.3426240003</v>
      </c>
    </row>
    <row r="260" spans="1:14" x14ac:dyDescent="0.25">
      <c r="A260" s="14" t="s">
        <v>939</v>
      </c>
      <c r="B260" s="14" t="s">
        <v>26</v>
      </c>
      <c r="C260" s="14" t="s">
        <v>141</v>
      </c>
      <c r="D260" s="14" t="s">
        <v>17</v>
      </c>
      <c r="E260" s="14" t="s">
        <v>68</v>
      </c>
      <c r="F260" s="14" t="s">
        <v>10</v>
      </c>
      <c r="G260" s="14" t="s">
        <v>138</v>
      </c>
      <c r="H260" s="15">
        <v>48</v>
      </c>
      <c r="I260" s="15" t="s">
        <v>21</v>
      </c>
      <c r="J260" s="15">
        <v>0</v>
      </c>
      <c r="K260" s="14" t="s">
        <v>16</v>
      </c>
      <c r="L260" s="14" t="s">
        <v>473</v>
      </c>
      <c r="M260" s="17">
        <v>571977.29180000001</v>
      </c>
      <c r="N260" s="17">
        <v>6157156.6585999997</v>
      </c>
    </row>
    <row r="261" spans="1:14" x14ac:dyDescent="0.25">
      <c r="A261" s="14" t="s">
        <v>940</v>
      </c>
      <c r="B261" s="14" t="s">
        <v>34</v>
      </c>
      <c r="C261" s="14" t="s">
        <v>34</v>
      </c>
      <c r="D261" s="14" t="s">
        <v>17</v>
      </c>
      <c r="E261" s="14" t="s">
        <v>69</v>
      </c>
      <c r="F261" s="14" t="s">
        <v>128</v>
      </c>
      <c r="G261" s="14" t="s">
        <v>128</v>
      </c>
      <c r="H261" s="15">
        <v>69</v>
      </c>
      <c r="I261" s="15" t="s">
        <v>21</v>
      </c>
      <c r="J261" s="15">
        <v>0</v>
      </c>
      <c r="K261" s="14" t="s">
        <v>20</v>
      </c>
      <c r="L261" s="14" t="s">
        <v>476</v>
      </c>
      <c r="M261" s="17">
        <v>572224.52520000003</v>
      </c>
      <c r="N261" s="17">
        <v>6145583.5465000002</v>
      </c>
    </row>
    <row r="262" spans="1:14" x14ac:dyDescent="0.25">
      <c r="A262" s="14" t="s">
        <v>941</v>
      </c>
      <c r="B262" s="14" t="s">
        <v>34</v>
      </c>
      <c r="C262" s="14" t="s">
        <v>34</v>
      </c>
      <c r="D262" s="14" t="s">
        <v>11</v>
      </c>
      <c r="E262" s="14" t="s">
        <v>68</v>
      </c>
      <c r="F262" s="14" t="s">
        <v>16</v>
      </c>
      <c r="G262" s="14" t="s">
        <v>138</v>
      </c>
      <c r="H262" s="15">
        <v>75</v>
      </c>
      <c r="I262" s="15" t="s">
        <v>21</v>
      </c>
      <c r="J262" s="15">
        <v>0</v>
      </c>
      <c r="K262" s="14" t="s">
        <v>20</v>
      </c>
      <c r="L262" s="14" t="s">
        <v>480</v>
      </c>
      <c r="M262" s="17">
        <v>567859.34448382503</v>
      </c>
      <c r="N262" s="17">
        <v>6147134.1387863997</v>
      </c>
    </row>
    <row r="263" spans="1:14" x14ac:dyDescent="0.25">
      <c r="A263" s="14" t="s">
        <v>942</v>
      </c>
      <c r="B263" s="14" t="s">
        <v>26</v>
      </c>
      <c r="C263" s="14" t="s">
        <v>137</v>
      </c>
      <c r="D263" s="14" t="s">
        <v>17</v>
      </c>
      <c r="E263" s="14" t="s">
        <v>68</v>
      </c>
      <c r="F263" s="14" t="s">
        <v>10</v>
      </c>
      <c r="G263" s="14" t="s">
        <v>138</v>
      </c>
      <c r="H263" s="15">
        <v>27</v>
      </c>
      <c r="I263" s="15" t="s">
        <v>21</v>
      </c>
      <c r="J263" s="15">
        <v>0</v>
      </c>
      <c r="K263" s="14" t="s">
        <v>10</v>
      </c>
      <c r="L263" s="14" t="s">
        <v>478</v>
      </c>
      <c r="M263" s="17">
        <v>571411.56290000002</v>
      </c>
      <c r="N263" s="17">
        <v>6161484.3196999999</v>
      </c>
    </row>
    <row r="264" spans="1:14" x14ac:dyDescent="0.25">
      <c r="A264" s="14" t="s">
        <v>943</v>
      </c>
      <c r="B264" s="14" t="s">
        <v>26</v>
      </c>
      <c r="C264" s="14" t="s">
        <v>145</v>
      </c>
      <c r="D264" s="14" t="s">
        <v>17</v>
      </c>
      <c r="E264" s="14" t="s">
        <v>70</v>
      </c>
      <c r="F264" s="14" t="s">
        <v>18</v>
      </c>
      <c r="G264" s="14" t="s">
        <v>138</v>
      </c>
      <c r="H264" s="15">
        <v>83</v>
      </c>
      <c r="I264" s="15" t="s">
        <v>21</v>
      </c>
      <c r="J264" s="15">
        <v>1</v>
      </c>
      <c r="L264" s="14" t="s">
        <v>487</v>
      </c>
      <c r="M264" s="17">
        <v>571313.10970000003</v>
      </c>
      <c r="N264" s="17">
        <v>6153300.2686999999</v>
      </c>
    </row>
    <row r="265" spans="1:14" x14ac:dyDescent="0.25">
      <c r="A265" s="14" t="s">
        <v>944</v>
      </c>
      <c r="B265" s="14" t="s">
        <v>34</v>
      </c>
      <c r="C265" s="14" t="s">
        <v>34</v>
      </c>
      <c r="D265" s="14" t="s">
        <v>11</v>
      </c>
      <c r="E265" s="14" t="s">
        <v>68</v>
      </c>
      <c r="F265" s="14" t="s">
        <v>16</v>
      </c>
      <c r="G265" s="14" t="s">
        <v>139</v>
      </c>
      <c r="H265" s="15">
        <v>32</v>
      </c>
      <c r="I265" s="15" t="s">
        <v>23</v>
      </c>
      <c r="J265" s="15">
        <v>0</v>
      </c>
      <c r="K265" s="14" t="s">
        <v>15</v>
      </c>
      <c r="L265" s="14" t="s">
        <v>477</v>
      </c>
      <c r="M265" s="17">
        <v>573498.87269999995</v>
      </c>
      <c r="N265" s="17">
        <v>6138788.2253</v>
      </c>
    </row>
    <row r="266" spans="1:14" x14ac:dyDescent="0.25">
      <c r="A266" s="14" t="s">
        <v>945</v>
      </c>
      <c r="B266" s="14" t="s">
        <v>34</v>
      </c>
      <c r="C266" s="14" t="s">
        <v>34</v>
      </c>
      <c r="D266" s="14" t="s">
        <v>17</v>
      </c>
      <c r="E266" s="14" t="s">
        <v>68</v>
      </c>
      <c r="F266" s="14" t="s">
        <v>20</v>
      </c>
      <c r="G266" s="14" t="s">
        <v>139</v>
      </c>
      <c r="H266" s="15">
        <v>31</v>
      </c>
      <c r="I266" s="15" t="s">
        <v>21</v>
      </c>
      <c r="J266" s="15">
        <v>0</v>
      </c>
      <c r="K266" s="14" t="s">
        <v>20</v>
      </c>
      <c r="L266" s="14" t="s">
        <v>481</v>
      </c>
      <c r="M266" s="17">
        <v>574232.62820000004</v>
      </c>
      <c r="N266" s="17">
        <v>6137747.3427999998</v>
      </c>
    </row>
    <row r="267" spans="1:14" x14ac:dyDescent="0.25">
      <c r="A267" s="14" t="s">
        <v>946</v>
      </c>
      <c r="B267" s="14" t="s">
        <v>26</v>
      </c>
      <c r="C267" s="14" t="s">
        <v>482</v>
      </c>
      <c r="D267" s="14" t="s">
        <v>11</v>
      </c>
      <c r="E267" s="14" t="s">
        <v>69</v>
      </c>
      <c r="F267" s="14" t="s">
        <v>128</v>
      </c>
      <c r="G267" s="14" t="s">
        <v>128</v>
      </c>
      <c r="H267" s="15">
        <v>1</v>
      </c>
      <c r="I267" s="15" t="s">
        <v>23</v>
      </c>
      <c r="J267" s="15">
        <v>0</v>
      </c>
      <c r="K267" s="14" t="s">
        <v>45</v>
      </c>
      <c r="L267" s="14" t="s">
        <v>229</v>
      </c>
      <c r="M267" s="17">
        <v>591411.52</v>
      </c>
      <c r="N267" s="17">
        <v>6153964.7199999997</v>
      </c>
    </row>
    <row r="268" spans="1:14" x14ac:dyDescent="0.25">
      <c r="A268" s="14" t="s">
        <v>947</v>
      </c>
      <c r="B268" s="14" t="s">
        <v>26</v>
      </c>
      <c r="C268" s="14" t="s">
        <v>141</v>
      </c>
      <c r="D268" s="14" t="s">
        <v>11</v>
      </c>
      <c r="E268" s="14" t="s">
        <v>13</v>
      </c>
      <c r="F268" s="14" t="s">
        <v>10</v>
      </c>
      <c r="G268" s="14" t="s">
        <v>138</v>
      </c>
      <c r="H268" s="15">
        <v>26</v>
      </c>
      <c r="I268" s="15" t="s">
        <v>21</v>
      </c>
      <c r="J268" s="15">
        <v>1</v>
      </c>
      <c r="L268" s="14" t="s">
        <v>486</v>
      </c>
      <c r="M268" s="17">
        <v>569721.01</v>
      </c>
      <c r="N268" s="17">
        <v>6160266.0700000003</v>
      </c>
    </row>
    <row r="269" spans="1:14" x14ac:dyDescent="0.25">
      <c r="A269" s="14" t="s">
        <v>948</v>
      </c>
      <c r="B269" s="14" t="s">
        <v>30</v>
      </c>
      <c r="C269" s="14" t="s">
        <v>136</v>
      </c>
      <c r="D269" s="14" t="s">
        <v>11</v>
      </c>
      <c r="E269" s="14" t="s">
        <v>68</v>
      </c>
      <c r="F269" s="14" t="s">
        <v>20</v>
      </c>
      <c r="G269" s="14" t="s">
        <v>139</v>
      </c>
      <c r="H269" s="15">
        <v>59</v>
      </c>
      <c r="I269" s="15" t="s">
        <v>23</v>
      </c>
      <c r="J269" s="15">
        <v>0</v>
      </c>
      <c r="K269" s="14" t="s">
        <v>15</v>
      </c>
      <c r="L269" s="14" t="s">
        <v>484</v>
      </c>
      <c r="M269" s="17">
        <v>510130.26</v>
      </c>
      <c r="N269" s="17">
        <v>6284515.5300000003</v>
      </c>
    </row>
    <row r="270" spans="1:14" x14ac:dyDescent="0.25">
      <c r="A270" s="14" t="s">
        <v>949</v>
      </c>
      <c r="B270" s="14" t="s">
        <v>32</v>
      </c>
      <c r="C270" s="14" t="s">
        <v>166</v>
      </c>
      <c r="D270" s="14" t="s">
        <v>17</v>
      </c>
      <c r="E270" s="14" t="s">
        <v>13</v>
      </c>
      <c r="F270" s="14" t="s">
        <v>16</v>
      </c>
      <c r="G270" s="14" t="s">
        <v>139</v>
      </c>
      <c r="H270" s="15">
        <v>14</v>
      </c>
      <c r="I270" s="15" t="s">
        <v>23</v>
      </c>
      <c r="J270" s="15">
        <v>0</v>
      </c>
      <c r="L270" s="14" t="s">
        <v>485</v>
      </c>
      <c r="M270" s="17">
        <v>662875.92632468301</v>
      </c>
      <c r="N270" s="17">
        <v>6195384.2570681004</v>
      </c>
    </row>
    <row r="271" spans="1:14" x14ac:dyDescent="0.25">
      <c r="A271" s="14" t="s">
        <v>950</v>
      </c>
      <c r="B271" s="14" t="s">
        <v>38</v>
      </c>
      <c r="C271" s="14" t="s">
        <v>136</v>
      </c>
      <c r="D271" s="14" t="s">
        <v>11</v>
      </c>
      <c r="E271" s="14" t="s">
        <v>68</v>
      </c>
      <c r="F271" s="14" t="s">
        <v>10</v>
      </c>
      <c r="G271" s="14" t="s">
        <v>139</v>
      </c>
      <c r="H271" s="15">
        <v>20</v>
      </c>
      <c r="I271" s="15" t="s">
        <v>21</v>
      </c>
      <c r="J271" s="15">
        <v>0</v>
      </c>
      <c r="K271" s="14" t="s">
        <v>15</v>
      </c>
      <c r="L271" s="14" t="s">
        <v>488</v>
      </c>
      <c r="M271" s="17">
        <v>793510.03</v>
      </c>
      <c r="N271" s="17">
        <v>6205406.9800000004</v>
      </c>
    </row>
    <row r="272" spans="1:14" x14ac:dyDescent="0.25">
      <c r="A272" s="14" t="s">
        <v>951</v>
      </c>
      <c r="B272" s="14" t="s">
        <v>26</v>
      </c>
      <c r="C272" s="14" t="s">
        <v>136</v>
      </c>
      <c r="D272" s="14" t="s">
        <v>11</v>
      </c>
      <c r="E272" s="14" t="s">
        <v>68</v>
      </c>
      <c r="F272" s="14" t="s">
        <v>10</v>
      </c>
      <c r="G272" s="14" t="s">
        <v>138</v>
      </c>
      <c r="H272" s="15">
        <v>34</v>
      </c>
      <c r="I272" s="15" t="s">
        <v>21</v>
      </c>
      <c r="J272" s="15">
        <v>0</v>
      </c>
      <c r="K272" s="14" t="s">
        <v>20</v>
      </c>
      <c r="L272" s="14" t="s">
        <v>489</v>
      </c>
      <c r="M272" s="17">
        <v>594146.44999999995</v>
      </c>
      <c r="N272" s="17">
        <v>6164231.6399999997</v>
      </c>
    </row>
    <row r="273" spans="1:14" x14ac:dyDescent="0.25">
      <c r="A273" s="14" t="s">
        <v>952</v>
      </c>
      <c r="B273" s="14" t="s">
        <v>40</v>
      </c>
      <c r="C273" s="14" t="s">
        <v>40</v>
      </c>
      <c r="D273" s="14" t="s">
        <v>17</v>
      </c>
      <c r="E273" s="14" t="s">
        <v>69</v>
      </c>
      <c r="F273" s="14" t="s">
        <v>128</v>
      </c>
      <c r="G273" s="14" t="s">
        <v>128</v>
      </c>
      <c r="H273" s="15">
        <v>73</v>
      </c>
      <c r="I273" s="15" t="s">
        <v>21</v>
      </c>
      <c r="J273" s="15">
        <v>10</v>
      </c>
      <c r="K273" s="14" t="s">
        <v>10</v>
      </c>
      <c r="L273" s="14" t="s">
        <v>505</v>
      </c>
      <c r="M273" s="17">
        <v>526892.70869999996</v>
      </c>
      <c r="N273" s="17">
        <v>6201134.5751999998</v>
      </c>
    </row>
    <row r="274" spans="1:14" x14ac:dyDescent="0.25">
      <c r="A274" s="14" t="s">
        <v>953</v>
      </c>
      <c r="B274" s="14" t="s">
        <v>34</v>
      </c>
      <c r="C274" s="14" t="s">
        <v>34</v>
      </c>
      <c r="D274" s="14" t="s">
        <v>11</v>
      </c>
      <c r="E274" s="14" t="s">
        <v>69</v>
      </c>
      <c r="F274" s="14" t="s">
        <v>128</v>
      </c>
      <c r="G274" s="14" t="s">
        <v>128</v>
      </c>
      <c r="H274" s="15">
        <v>66</v>
      </c>
      <c r="I274" s="15" t="s">
        <v>23</v>
      </c>
      <c r="J274" s="15">
        <v>0</v>
      </c>
      <c r="K274" s="14" t="s">
        <v>20</v>
      </c>
      <c r="L274" s="14" t="s">
        <v>495</v>
      </c>
      <c r="M274" s="17">
        <v>576626.0013</v>
      </c>
      <c r="N274" s="17">
        <v>6134505.1803000001</v>
      </c>
    </row>
    <row r="275" spans="1:14" x14ac:dyDescent="0.25">
      <c r="A275" s="14" t="s">
        <v>954</v>
      </c>
      <c r="B275" s="14" t="s">
        <v>34</v>
      </c>
      <c r="C275" s="14" t="s">
        <v>34</v>
      </c>
      <c r="D275" s="14" t="s">
        <v>17</v>
      </c>
      <c r="E275" s="14" t="s">
        <v>68</v>
      </c>
      <c r="F275" s="14" t="s">
        <v>10</v>
      </c>
      <c r="G275" s="14" t="s">
        <v>138</v>
      </c>
      <c r="H275" s="15">
        <v>21</v>
      </c>
      <c r="I275" s="15" t="s">
        <v>21</v>
      </c>
      <c r="J275" s="15">
        <v>2</v>
      </c>
      <c r="K275" s="14" t="s">
        <v>16</v>
      </c>
      <c r="L275" s="14" t="s">
        <v>491</v>
      </c>
      <c r="M275" s="17">
        <v>578558.67379999999</v>
      </c>
      <c r="N275" s="17">
        <v>6146034.5140000004</v>
      </c>
    </row>
    <row r="276" spans="1:14" x14ac:dyDescent="0.25">
      <c r="A276" s="14" t="s">
        <v>955</v>
      </c>
      <c r="B276" s="14" t="s">
        <v>41</v>
      </c>
      <c r="C276" s="14" t="s">
        <v>493</v>
      </c>
      <c r="D276" s="14" t="s">
        <v>17</v>
      </c>
      <c r="E276" s="14" t="s">
        <v>70</v>
      </c>
      <c r="F276" s="14" t="s">
        <v>10</v>
      </c>
      <c r="G276" s="14" t="s">
        <v>138</v>
      </c>
      <c r="H276" s="15">
        <v>19</v>
      </c>
      <c r="I276" s="15" t="s">
        <v>21</v>
      </c>
      <c r="J276" s="15">
        <v>0</v>
      </c>
      <c r="L276" s="14" t="s">
        <v>492</v>
      </c>
      <c r="M276" s="17">
        <v>455034.71034458699</v>
      </c>
      <c r="N276" s="17">
        <v>6260986.7147049196</v>
      </c>
    </row>
    <row r="277" spans="1:14" x14ac:dyDescent="0.25">
      <c r="A277" s="14" t="s">
        <v>956</v>
      </c>
      <c r="B277" s="14" t="s">
        <v>26</v>
      </c>
      <c r="C277" s="14" t="s">
        <v>141</v>
      </c>
      <c r="D277" s="14" t="s">
        <v>17</v>
      </c>
      <c r="E277" s="14" t="s">
        <v>69</v>
      </c>
      <c r="F277" s="14" t="s">
        <v>128</v>
      </c>
      <c r="G277" s="14" t="s">
        <v>128</v>
      </c>
      <c r="H277" s="15">
        <v>39</v>
      </c>
      <c r="I277" s="15" t="s">
        <v>21</v>
      </c>
      <c r="J277" s="15">
        <v>0</v>
      </c>
      <c r="K277" s="14" t="s">
        <v>20</v>
      </c>
      <c r="L277" s="14" t="s">
        <v>490</v>
      </c>
      <c r="M277" s="17">
        <v>570364.02305742505</v>
      </c>
      <c r="N277" s="17">
        <v>6156039.1621545097</v>
      </c>
    </row>
    <row r="278" spans="1:14" x14ac:dyDescent="0.25">
      <c r="A278" s="14" t="s">
        <v>957</v>
      </c>
      <c r="B278" s="14" t="s">
        <v>34</v>
      </c>
      <c r="C278" s="14" t="s">
        <v>34</v>
      </c>
      <c r="D278" s="14" t="s">
        <v>11</v>
      </c>
      <c r="E278" s="14" t="s">
        <v>70</v>
      </c>
      <c r="F278" s="14" t="s">
        <v>10</v>
      </c>
      <c r="G278" s="14" t="s">
        <v>138</v>
      </c>
      <c r="H278" s="15">
        <v>41</v>
      </c>
      <c r="I278" s="15" t="s">
        <v>21</v>
      </c>
      <c r="J278" s="15">
        <v>0</v>
      </c>
      <c r="L278" s="14" t="s">
        <v>494</v>
      </c>
      <c r="M278" s="17">
        <v>580052.80000000005</v>
      </c>
      <c r="N278" s="17">
        <v>6152100.2400000002</v>
      </c>
    </row>
    <row r="279" spans="1:14" x14ac:dyDescent="0.25">
      <c r="A279" s="14" t="s">
        <v>958</v>
      </c>
      <c r="B279" s="14" t="s">
        <v>26</v>
      </c>
      <c r="C279" s="14" t="s">
        <v>220</v>
      </c>
      <c r="D279" s="14" t="s">
        <v>17</v>
      </c>
      <c r="E279" s="14" t="s">
        <v>68</v>
      </c>
      <c r="F279" s="14" t="s">
        <v>10</v>
      </c>
      <c r="G279" s="14" t="s">
        <v>138</v>
      </c>
      <c r="H279" s="15">
        <v>77</v>
      </c>
      <c r="I279" s="15" t="s">
        <v>21</v>
      </c>
      <c r="J279" s="15">
        <v>8</v>
      </c>
      <c r="K279" s="14" t="s">
        <v>20</v>
      </c>
      <c r="L279" s="14" t="s">
        <v>500</v>
      </c>
      <c r="M279" s="17">
        <v>618564.32999999996</v>
      </c>
      <c r="N279" s="17">
        <v>6152674.6679999996</v>
      </c>
    </row>
    <row r="280" spans="1:14" x14ac:dyDescent="0.25">
      <c r="A280" s="14" t="s">
        <v>959</v>
      </c>
      <c r="B280" s="14" t="s">
        <v>4</v>
      </c>
      <c r="C280" s="14" t="s">
        <v>501</v>
      </c>
      <c r="D280" s="14" t="s">
        <v>17</v>
      </c>
      <c r="E280" s="14" t="s">
        <v>70</v>
      </c>
      <c r="F280" s="14" t="s">
        <v>10</v>
      </c>
      <c r="G280" s="14" t="s">
        <v>138</v>
      </c>
      <c r="H280" s="15">
        <v>29</v>
      </c>
      <c r="I280" s="15" t="s">
        <v>21</v>
      </c>
      <c r="J280" s="15">
        <v>3</v>
      </c>
      <c r="L280" s="14" t="s">
        <v>502</v>
      </c>
      <c r="M280" s="17">
        <v>577344.94219477498</v>
      </c>
      <c r="N280" s="17">
        <v>6414640.1150457701</v>
      </c>
    </row>
    <row r="281" spans="1:14" x14ac:dyDescent="0.25">
      <c r="A281" s="14" t="s">
        <v>959</v>
      </c>
      <c r="B281" s="14" t="s">
        <v>41</v>
      </c>
      <c r="C281" s="14" t="s">
        <v>158</v>
      </c>
      <c r="D281" s="14" t="s">
        <v>17</v>
      </c>
      <c r="E281" s="14" t="s">
        <v>68</v>
      </c>
      <c r="F281" s="14" t="s">
        <v>10</v>
      </c>
      <c r="G281" s="14" t="s">
        <v>138</v>
      </c>
      <c r="H281" s="15">
        <v>35</v>
      </c>
      <c r="I281" s="15" t="s">
        <v>21</v>
      </c>
      <c r="J281" s="15">
        <v>1</v>
      </c>
      <c r="K281" s="14" t="s">
        <v>154</v>
      </c>
      <c r="L281" s="14" t="s">
        <v>514</v>
      </c>
      <c r="M281" s="17">
        <v>387543.82704846701</v>
      </c>
      <c r="N281" s="17">
        <v>6287318.4152943296</v>
      </c>
    </row>
    <row r="282" spans="1:14" x14ac:dyDescent="0.25">
      <c r="A282" s="14" t="s">
        <v>960</v>
      </c>
      <c r="B282" s="14" t="s">
        <v>35</v>
      </c>
      <c r="C282" s="14" t="s">
        <v>136</v>
      </c>
      <c r="D282" s="14" t="s">
        <v>11</v>
      </c>
      <c r="E282" s="14" t="s">
        <v>68</v>
      </c>
      <c r="F282" s="14" t="s">
        <v>16</v>
      </c>
      <c r="G282" s="14" t="s">
        <v>138</v>
      </c>
      <c r="H282" s="15">
        <v>71</v>
      </c>
      <c r="I282" s="15" t="s">
        <v>21</v>
      </c>
      <c r="J282" s="15">
        <v>0</v>
      </c>
      <c r="K282" s="14" t="s">
        <v>20</v>
      </c>
      <c r="L282" s="14" t="s">
        <v>496</v>
      </c>
      <c r="M282" s="17">
        <v>423745.15</v>
      </c>
      <c r="N282" s="17">
        <v>6398297.9000000004</v>
      </c>
    </row>
    <row r="283" spans="1:14" x14ac:dyDescent="0.25">
      <c r="A283" s="14" t="s">
        <v>961</v>
      </c>
      <c r="B283" s="14" t="s">
        <v>40</v>
      </c>
      <c r="C283" s="14" t="s">
        <v>142</v>
      </c>
      <c r="D283" s="14" t="s">
        <v>11</v>
      </c>
      <c r="E283" s="14" t="s">
        <v>68</v>
      </c>
      <c r="F283" s="14" t="s">
        <v>18</v>
      </c>
      <c r="G283" s="14" t="s">
        <v>138</v>
      </c>
      <c r="H283" s="15">
        <v>21</v>
      </c>
      <c r="I283" s="15" t="s">
        <v>21</v>
      </c>
      <c r="J283" s="15">
        <v>1</v>
      </c>
      <c r="K283" s="14" t="s">
        <v>20</v>
      </c>
      <c r="L283" s="14" t="s">
        <v>497</v>
      </c>
      <c r="M283" s="17">
        <v>552590.18000000005</v>
      </c>
      <c r="N283" s="17">
        <v>6154109.8200000003</v>
      </c>
    </row>
    <row r="284" spans="1:14" x14ac:dyDescent="0.25">
      <c r="A284" s="14" t="s">
        <v>962</v>
      </c>
      <c r="B284" s="14" t="s">
        <v>34</v>
      </c>
      <c r="C284" s="14" t="s">
        <v>34</v>
      </c>
      <c r="D284" s="14" t="s">
        <v>17</v>
      </c>
      <c r="E284" s="14" t="s">
        <v>68</v>
      </c>
      <c r="F284" s="14" t="s">
        <v>16</v>
      </c>
      <c r="G284" s="14" t="s">
        <v>139</v>
      </c>
      <c r="H284" s="15">
        <v>46</v>
      </c>
      <c r="I284" s="15" t="s">
        <v>23</v>
      </c>
      <c r="J284" s="15">
        <v>0</v>
      </c>
      <c r="K284" s="14" t="s">
        <v>16</v>
      </c>
      <c r="L284" s="14" t="s">
        <v>515</v>
      </c>
      <c r="M284" s="17">
        <v>583551.35</v>
      </c>
      <c r="N284" s="17">
        <v>6138202.5999999996</v>
      </c>
    </row>
    <row r="285" spans="1:14" x14ac:dyDescent="0.25">
      <c r="A285" s="14" t="s">
        <v>962</v>
      </c>
      <c r="B285" s="14" t="s">
        <v>34</v>
      </c>
      <c r="C285" s="14" t="s">
        <v>34</v>
      </c>
      <c r="D285" s="14" t="s">
        <v>17</v>
      </c>
      <c r="E285" s="14" t="s">
        <v>68</v>
      </c>
      <c r="F285" s="14" t="s">
        <v>16</v>
      </c>
      <c r="G285" s="14" t="s">
        <v>138</v>
      </c>
      <c r="H285" s="15">
        <v>29</v>
      </c>
      <c r="I285" s="15" t="s">
        <v>21</v>
      </c>
      <c r="J285" s="15">
        <v>0</v>
      </c>
      <c r="K285" s="14" t="s">
        <v>16</v>
      </c>
      <c r="L285" s="14" t="s">
        <v>515</v>
      </c>
      <c r="M285" s="17">
        <v>583551.35</v>
      </c>
      <c r="N285" s="17">
        <v>6138202.5999999996</v>
      </c>
    </row>
    <row r="286" spans="1:14" x14ac:dyDescent="0.25">
      <c r="A286" s="14" t="s">
        <v>963</v>
      </c>
      <c r="B286" s="14" t="s">
        <v>33</v>
      </c>
      <c r="C286" s="14" t="s">
        <v>149</v>
      </c>
      <c r="D286" s="14" t="s">
        <v>11</v>
      </c>
      <c r="E286" s="14" t="s">
        <v>68</v>
      </c>
      <c r="F286" s="14" t="s">
        <v>16</v>
      </c>
      <c r="G286" s="14" t="s">
        <v>138</v>
      </c>
      <c r="H286" s="15">
        <v>32</v>
      </c>
      <c r="I286" s="15" t="s">
        <v>21</v>
      </c>
      <c r="J286" s="15">
        <v>0</v>
      </c>
      <c r="K286" s="14" t="s">
        <v>15</v>
      </c>
      <c r="L286" s="14" t="s">
        <v>498</v>
      </c>
      <c r="M286" s="17">
        <v>690596.48</v>
      </c>
      <c r="N286" s="17">
        <v>6150699.5700000003</v>
      </c>
    </row>
    <row r="287" spans="1:14" x14ac:dyDescent="0.25">
      <c r="A287" s="14" t="s">
        <v>963</v>
      </c>
      <c r="B287" s="14" t="s">
        <v>33</v>
      </c>
      <c r="C287" s="14" t="s">
        <v>149</v>
      </c>
      <c r="D287" s="14" t="s">
        <v>11</v>
      </c>
      <c r="E287" s="14" t="s">
        <v>68</v>
      </c>
      <c r="F287" s="14" t="s">
        <v>16</v>
      </c>
      <c r="G287" s="14" t="s">
        <v>139</v>
      </c>
      <c r="H287" s="15">
        <v>29</v>
      </c>
      <c r="I287" s="15" t="s">
        <v>23</v>
      </c>
      <c r="J287" s="15">
        <v>0</v>
      </c>
      <c r="K287" s="14" t="s">
        <v>15</v>
      </c>
      <c r="L287" s="14" t="s">
        <v>498</v>
      </c>
      <c r="M287" s="17">
        <v>690596.48</v>
      </c>
      <c r="N287" s="17">
        <v>6150699.5700000003</v>
      </c>
    </row>
    <row r="288" spans="1:14" x14ac:dyDescent="0.25">
      <c r="A288" s="14" t="s">
        <v>964</v>
      </c>
      <c r="B288" s="14" t="s">
        <v>34</v>
      </c>
      <c r="C288" s="14" t="s">
        <v>34</v>
      </c>
      <c r="D288" s="14" t="s">
        <v>17</v>
      </c>
      <c r="E288" s="14" t="s">
        <v>68</v>
      </c>
      <c r="F288" s="14" t="s">
        <v>10</v>
      </c>
      <c r="G288" s="14" t="s">
        <v>139</v>
      </c>
      <c r="H288" s="15">
        <v>21</v>
      </c>
      <c r="I288" s="15" t="s">
        <v>23</v>
      </c>
      <c r="J288" s="15">
        <v>0</v>
      </c>
      <c r="K288" s="14" t="s">
        <v>15</v>
      </c>
      <c r="L288" s="14" t="s">
        <v>499</v>
      </c>
      <c r="M288" s="17">
        <v>569507.69039999996</v>
      </c>
      <c r="N288" s="17">
        <v>6141081.9418000001</v>
      </c>
    </row>
    <row r="289" spans="1:14" x14ac:dyDescent="0.25">
      <c r="A289" s="14" t="s">
        <v>964</v>
      </c>
      <c r="B289" s="14" t="s">
        <v>34</v>
      </c>
      <c r="C289" s="14" t="s">
        <v>34</v>
      </c>
      <c r="D289" s="14" t="s">
        <v>17</v>
      </c>
      <c r="E289" s="14" t="s">
        <v>68</v>
      </c>
      <c r="F289" s="14" t="s">
        <v>10</v>
      </c>
      <c r="G289" s="14" t="s">
        <v>138</v>
      </c>
      <c r="H289" s="15">
        <v>28</v>
      </c>
      <c r="I289" s="15" t="s">
        <v>21</v>
      </c>
      <c r="J289" s="15">
        <v>0</v>
      </c>
      <c r="K289" s="14" t="s">
        <v>15</v>
      </c>
      <c r="L289" s="14" t="s">
        <v>499</v>
      </c>
      <c r="M289" s="17">
        <v>569507.69039999996</v>
      </c>
      <c r="N289" s="17">
        <v>6141081.9418000001</v>
      </c>
    </row>
    <row r="290" spans="1:14" x14ac:dyDescent="0.25">
      <c r="A290" s="14" t="s">
        <v>965</v>
      </c>
      <c r="B290" s="14" t="s">
        <v>33</v>
      </c>
      <c r="C290" s="14" t="s">
        <v>33</v>
      </c>
      <c r="D290" s="14" t="s">
        <v>17</v>
      </c>
      <c r="E290" s="14" t="s">
        <v>68</v>
      </c>
      <c r="F290" s="14" t="s">
        <v>20</v>
      </c>
      <c r="G290" s="14" t="s">
        <v>138</v>
      </c>
      <c r="H290" s="15">
        <v>37</v>
      </c>
      <c r="I290" s="15" t="s">
        <v>21</v>
      </c>
      <c r="J290" s="15">
        <v>3</v>
      </c>
      <c r="K290" s="14" t="s">
        <v>16</v>
      </c>
      <c r="L290" s="14" t="s">
        <v>503</v>
      </c>
      <c r="M290" s="17">
        <v>687011.13699999999</v>
      </c>
      <c r="N290" s="17">
        <v>6136630.4879999999</v>
      </c>
    </row>
    <row r="291" spans="1:14" x14ac:dyDescent="0.25">
      <c r="A291" s="14" t="s">
        <v>966</v>
      </c>
      <c r="B291" s="14" t="s">
        <v>31</v>
      </c>
      <c r="C291" s="14" t="s">
        <v>136</v>
      </c>
      <c r="D291" s="14" t="s">
        <v>11</v>
      </c>
      <c r="E291" s="14" t="s">
        <v>68</v>
      </c>
      <c r="F291" s="14" t="s">
        <v>10</v>
      </c>
      <c r="G291" s="14" t="s">
        <v>138</v>
      </c>
      <c r="H291" s="15">
        <v>41</v>
      </c>
      <c r="I291" s="15" t="s">
        <v>21</v>
      </c>
      <c r="J291" s="15">
        <v>0</v>
      </c>
      <c r="K291" s="14" t="s">
        <v>20</v>
      </c>
      <c r="L291" s="14" t="s">
        <v>512</v>
      </c>
      <c r="M291" s="17">
        <v>620547.15</v>
      </c>
      <c r="N291" s="17">
        <v>6290338.46</v>
      </c>
    </row>
    <row r="292" spans="1:14" x14ac:dyDescent="0.25">
      <c r="A292" s="14" t="s">
        <v>967</v>
      </c>
      <c r="B292" s="14" t="s">
        <v>34</v>
      </c>
      <c r="C292" s="14" t="s">
        <v>34</v>
      </c>
      <c r="D292" s="14" t="s">
        <v>17</v>
      </c>
      <c r="E292" s="14" t="s">
        <v>70</v>
      </c>
      <c r="F292" s="14" t="s">
        <v>10</v>
      </c>
      <c r="G292" s="14" t="s">
        <v>138</v>
      </c>
      <c r="H292" s="15">
        <v>33</v>
      </c>
      <c r="I292" s="15" t="s">
        <v>21</v>
      </c>
      <c r="J292" s="15">
        <v>0</v>
      </c>
      <c r="L292" s="14" t="s">
        <v>504</v>
      </c>
      <c r="M292" s="17">
        <v>568053.64110000001</v>
      </c>
      <c r="N292" s="17">
        <v>6144892.2114000004</v>
      </c>
    </row>
    <row r="293" spans="1:14" x14ac:dyDescent="0.25">
      <c r="A293" s="14" t="s">
        <v>968</v>
      </c>
      <c r="B293" s="14" t="s">
        <v>34</v>
      </c>
      <c r="C293" s="14" t="s">
        <v>34</v>
      </c>
      <c r="D293" s="14" t="s">
        <v>17</v>
      </c>
      <c r="E293" s="14" t="s">
        <v>69</v>
      </c>
      <c r="F293" s="14" t="s">
        <v>128</v>
      </c>
      <c r="G293" s="14" t="s">
        <v>128</v>
      </c>
      <c r="I293" s="15" t="s">
        <v>21</v>
      </c>
      <c r="J293" s="15">
        <v>3</v>
      </c>
      <c r="K293" s="14" t="s">
        <v>16</v>
      </c>
      <c r="L293" s="14" t="s">
        <v>508</v>
      </c>
      <c r="M293" s="17">
        <v>577447.78559999994</v>
      </c>
      <c r="N293" s="17">
        <v>6136526.4667999996</v>
      </c>
    </row>
    <row r="294" spans="1:14" x14ac:dyDescent="0.25">
      <c r="A294" s="14" t="s">
        <v>969</v>
      </c>
      <c r="B294" s="14" t="s">
        <v>33</v>
      </c>
      <c r="C294" s="14" t="s">
        <v>33</v>
      </c>
      <c r="D294" s="14" t="s">
        <v>17</v>
      </c>
      <c r="E294" s="14" t="s">
        <v>13</v>
      </c>
      <c r="F294" s="14" t="s">
        <v>10</v>
      </c>
      <c r="G294" s="14" t="s">
        <v>138</v>
      </c>
      <c r="H294" s="15">
        <v>34</v>
      </c>
      <c r="I294" s="15" t="s">
        <v>21</v>
      </c>
      <c r="J294" s="15">
        <v>0</v>
      </c>
      <c r="L294" s="14" t="s">
        <v>506</v>
      </c>
      <c r="M294" s="17">
        <v>687258.11008660996</v>
      </c>
      <c r="N294" s="17">
        <v>6138081.4504260505</v>
      </c>
    </row>
    <row r="295" spans="1:14" x14ac:dyDescent="0.25">
      <c r="A295" s="14" t="s">
        <v>970</v>
      </c>
      <c r="B295" s="14" t="s">
        <v>37</v>
      </c>
      <c r="C295" s="14" t="s">
        <v>37</v>
      </c>
      <c r="D295" s="14" t="s">
        <v>17</v>
      </c>
      <c r="E295" s="14" t="s">
        <v>68</v>
      </c>
      <c r="F295" s="14" t="s">
        <v>10</v>
      </c>
      <c r="G295" s="14" t="s">
        <v>138</v>
      </c>
      <c r="H295" s="15">
        <v>19</v>
      </c>
      <c r="I295" s="15" t="s">
        <v>21</v>
      </c>
      <c r="J295" s="15">
        <v>3</v>
      </c>
      <c r="K295" s="14" t="s">
        <v>132</v>
      </c>
      <c r="L295" s="14" t="s">
        <v>529</v>
      </c>
      <c r="M295" s="17">
        <v>640366.49919999996</v>
      </c>
      <c r="N295" s="17">
        <v>6579932.1072000004</v>
      </c>
    </row>
    <row r="296" spans="1:14" x14ac:dyDescent="0.25">
      <c r="A296" s="14" t="s">
        <v>971</v>
      </c>
      <c r="B296" s="14" t="s">
        <v>27</v>
      </c>
      <c r="C296" s="14" t="s">
        <v>507</v>
      </c>
      <c r="D296" s="14" t="s">
        <v>11</v>
      </c>
      <c r="E296" s="14" t="s">
        <v>13</v>
      </c>
      <c r="F296" s="14" t="s">
        <v>16</v>
      </c>
      <c r="G296" s="14" t="s">
        <v>139</v>
      </c>
      <c r="H296" s="15">
        <v>39</v>
      </c>
      <c r="I296" s="15" t="s">
        <v>21</v>
      </c>
      <c r="J296" s="15">
        <v>1</v>
      </c>
      <c r="L296" s="14" t="s">
        <v>513</v>
      </c>
      <c r="M296" s="17">
        <v>769338.56</v>
      </c>
      <c r="N296" s="17">
        <v>6451997.54</v>
      </c>
    </row>
    <row r="297" spans="1:14" x14ac:dyDescent="0.25">
      <c r="A297" s="14" t="s">
        <v>971</v>
      </c>
      <c r="B297" s="14" t="s">
        <v>27</v>
      </c>
      <c r="C297" s="14" t="s">
        <v>507</v>
      </c>
      <c r="D297" s="14" t="s">
        <v>11</v>
      </c>
      <c r="E297" s="14" t="s">
        <v>13</v>
      </c>
      <c r="F297" s="14" t="s">
        <v>16</v>
      </c>
      <c r="G297" s="14" t="s">
        <v>139</v>
      </c>
      <c r="H297" s="15">
        <v>39</v>
      </c>
      <c r="I297" s="15" t="s">
        <v>21</v>
      </c>
      <c r="J297" s="15">
        <v>0</v>
      </c>
      <c r="L297" s="14" t="s">
        <v>513</v>
      </c>
      <c r="M297" s="17">
        <v>769338.56</v>
      </c>
      <c r="N297" s="17">
        <v>6451997.54</v>
      </c>
    </row>
    <row r="298" spans="1:14" x14ac:dyDescent="0.25">
      <c r="A298" s="14" t="s">
        <v>972</v>
      </c>
      <c r="B298" s="14" t="s">
        <v>31</v>
      </c>
      <c r="C298" s="14" t="s">
        <v>136</v>
      </c>
      <c r="D298" s="14" t="s">
        <v>17</v>
      </c>
      <c r="E298" s="14" t="s">
        <v>70</v>
      </c>
      <c r="F298" s="14" t="s">
        <v>10</v>
      </c>
      <c r="G298" s="14" t="s">
        <v>138</v>
      </c>
      <c r="H298" s="15">
        <v>39</v>
      </c>
      <c r="I298" s="15" t="s">
        <v>21</v>
      </c>
      <c r="J298" s="15">
        <v>0</v>
      </c>
      <c r="L298" s="14" t="s">
        <v>509</v>
      </c>
      <c r="M298" s="17">
        <v>593840.19889083505</v>
      </c>
      <c r="N298" s="17">
        <v>6214346.1720638797</v>
      </c>
    </row>
    <row r="299" spans="1:14" x14ac:dyDescent="0.25">
      <c r="A299" s="14" t="s">
        <v>973</v>
      </c>
      <c r="B299" s="14" t="s">
        <v>34</v>
      </c>
      <c r="C299" s="14" t="s">
        <v>34</v>
      </c>
      <c r="D299" s="14" t="s">
        <v>11</v>
      </c>
      <c r="E299" s="14" t="s">
        <v>13</v>
      </c>
      <c r="F299" s="14" t="s">
        <v>10</v>
      </c>
      <c r="G299" s="14" t="s">
        <v>138</v>
      </c>
      <c r="H299" s="15">
        <v>19</v>
      </c>
      <c r="I299" s="15" t="s">
        <v>21</v>
      </c>
      <c r="J299" s="15">
        <v>0</v>
      </c>
      <c r="L299" s="14" t="s">
        <v>511</v>
      </c>
      <c r="M299" s="17">
        <v>565483.05000000005</v>
      </c>
      <c r="N299" s="17">
        <v>6142973.1100000003</v>
      </c>
    </row>
    <row r="300" spans="1:14" x14ac:dyDescent="0.25">
      <c r="A300" s="14" t="s">
        <v>974</v>
      </c>
      <c r="B300" s="14" t="s">
        <v>34</v>
      </c>
      <c r="C300" s="14" t="s">
        <v>34</v>
      </c>
      <c r="D300" s="14" t="s">
        <v>11</v>
      </c>
      <c r="E300" s="14" t="s">
        <v>69</v>
      </c>
      <c r="F300" s="14" t="s">
        <v>128</v>
      </c>
      <c r="G300" s="14" t="s">
        <v>128</v>
      </c>
      <c r="H300" s="15">
        <v>58</v>
      </c>
      <c r="I300" s="15" t="s">
        <v>23</v>
      </c>
      <c r="J300" s="15">
        <v>0</v>
      </c>
      <c r="K300" s="14" t="s">
        <v>45</v>
      </c>
      <c r="L300" s="14" t="s">
        <v>516</v>
      </c>
      <c r="M300" s="17">
        <v>571307.68001019198</v>
      </c>
      <c r="N300" s="17">
        <v>6141129.2129317997</v>
      </c>
    </row>
    <row r="301" spans="1:14" x14ac:dyDescent="0.25">
      <c r="A301" s="14" t="s">
        <v>974</v>
      </c>
      <c r="B301" s="14" t="s">
        <v>34</v>
      </c>
      <c r="C301" s="14" t="s">
        <v>34</v>
      </c>
      <c r="D301" s="14" t="s">
        <v>11</v>
      </c>
      <c r="E301" s="14" t="s">
        <v>69</v>
      </c>
      <c r="F301" s="14" t="s">
        <v>128</v>
      </c>
      <c r="G301" s="14" t="s">
        <v>128</v>
      </c>
      <c r="H301" s="15">
        <v>28</v>
      </c>
      <c r="I301" s="15" t="s">
        <v>23</v>
      </c>
      <c r="J301" s="15">
        <v>0</v>
      </c>
      <c r="K301" s="14" t="s">
        <v>45</v>
      </c>
      <c r="L301" s="14" t="s">
        <v>516</v>
      </c>
      <c r="M301" s="17">
        <v>571307.68001019198</v>
      </c>
      <c r="N301" s="17">
        <v>6141129.2129317997</v>
      </c>
    </row>
    <row r="302" spans="1:14" x14ac:dyDescent="0.25">
      <c r="A302" s="14" t="s">
        <v>975</v>
      </c>
      <c r="B302" s="14" t="s">
        <v>34</v>
      </c>
      <c r="C302" s="14" t="s">
        <v>34</v>
      </c>
      <c r="D302" s="14" t="s">
        <v>17</v>
      </c>
      <c r="E302" s="14" t="s">
        <v>68</v>
      </c>
      <c r="F302" s="14" t="s">
        <v>10</v>
      </c>
      <c r="G302" s="14" t="s">
        <v>139</v>
      </c>
      <c r="H302" s="15">
        <v>9</v>
      </c>
      <c r="I302" s="15" t="s">
        <v>21</v>
      </c>
      <c r="J302" s="15">
        <v>0</v>
      </c>
      <c r="K302" s="14" t="s">
        <v>16</v>
      </c>
      <c r="L302" s="14" t="s">
        <v>510</v>
      </c>
      <c r="M302" s="17">
        <v>576042.8541</v>
      </c>
      <c r="N302" s="17">
        <v>6144885.6780000003</v>
      </c>
    </row>
    <row r="303" spans="1:14" x14ac:dyDescent="0.25">
      <c r="A303" s="14" t="s">
        <v>975</v>
      </c>
      <c r="B303" s="14" t="s">
        <v>34</v>
      </c>
      <c r="C303" s="14" t="s">
        <v>34</v>
      </c>
      <c r="D303" s="14" t="s">
        <v>17</v>
      </c>
      <c r="E303" s="14" t="s">
        <v>68</v>
      </c>
      <c r="F303" s="14" t="s">
        <v>10</v>
      </c>
      <c r="G303" s="14" t="s">
        <v>138</v>
      </c>
      <c r="H303" s="15">
        <v>48</v>
      </c>
      <c r="I303" s="15" t="s">
        <v>21</v>
      </c>
      <c r="J303" s="15">
        <v>0</v>
      </c>
      <c r="K303" s="14" t="s">
        <v>16</v>
      </c>
      <c r="L303" s="14" t="s">
        <v>510</v>
      </c>
      <c r="M303" s="17">
        <v>576042.8541</v>
      </c>
      <c r="N303" s="17">
        <v>6144885.6780000003</v>
      </c>
    </row>
    <row r="304" spans="1:14" x14ac:dyDescent="0.25">
      <c r="A304" s="14" t="s">
        <v>976</v>
      </c>
      <c r="B304" s="14" t="s">
        <v>34</v>
      </c>
      <c r="C304" s="14" t="s">
        <v>34</v>
      </c>
      <c r="D304" s="14" t="s">
        <v>17</v>
      </c>
      <c r="E304" s="14" t="s">
        <v>69</v>
      </c>
      <c r="F304" s="14" t="s">
        <v>128</v>
      </c>
      <c r="G304" s="14" t="s">
        <v>128</v>
      </c>
      <c r="H304" s="15">
        <v>93</v>
      </c>
      <c r="I304" s="15" t="s">
        <v>21</v>
      </c>
      <c r="J304" s="15">
        <v>0</v>
      </c>
      <c r="K304" s="14" t="s">
        <v>16</v>
      </c>
      <c r="L304" s="14" t="s">
        <v>517</v>
      </c>
      <c r="M304" s="17">
        <v>581216.49899999995</v>
      </c>
      <c r="N304" s="17">
        <v>6145000.6053999998</v>
      </c>
    </row>
    <row r="305" spans="1:14" x14ac:dyDescent="0.25">
      <c r="A305" s="14" t="s">
        <v>977</v>
      </c>
      <c r="B305" s="14" t="s">
        <v>26</v>
      </c>
      <c r="C305" s="14" t="s">
        <v>207</v>
      </c>
      <c r="D305" s="14" t="s">
        <v>17</v>
      </c>
      <c r="E305" s="14" t="s">
        <v>68</v>
      </c>
      <c r="F305" s="14" t="s">
        <v>668</v>
      </c>
      <c r="G305" s="14" t="s">
        <v>138</v>
      </c>
      <c r="H305" s="15">
        <v>87</v>
      </c>
      <c r="I305" s="15" t="s">
        <v>21</v>
      </c>
      <c r="J305" s="15">
        <v>1</v>
      </c>
      <c r="K305" s="14" t="s">
        <v>20</v>
      </c>
      <c r="L305" s="14" t="s">
        <v>518</v>
      </c>
      <c r="M305" s="17">
        <v>598013.21923923504</v>
      </c>
      <c r="N305" s="17">
        <v>6148067.8763442403</v>
      </c>
    </row>
    <row r="306" spans="1:14" x14ac:dyDescent="0.25">
      <c r="A306" s="14" t="s">
        <v>978</v>
      </c>
      <c r="B306" s="14" t="s">
        <v>26</v>
      </c>
      <c r="C306" s="14" t="s">
        <v>145</v>
      </c>
      <c r="D306" s="14" t="s">
        <v>17</v>
      </c>
      <c r="E306" s="14" t="s">
        <v>68</v>
      </c>
      <c r="F306" s="14" t="s">
        <v>10</v>
      </c>
      <c r="G306" s="14" t="s">
        <v>138</v>
      </c>
      <c r="H306" s="15">
        <v>36</v>
      </c>
      <c r="I306" s="15" t="s">
        <v>21</v>
      </c>
      <c r="J306" s="15">
        <v>1</v>
      </c>
      <c r="K306" s="14" t="s">
        <v>20</v>
      </c>
      <c r="L306" s="14" t="s">
        <v>519</v>
      </c>
      <c r="M306" s="17">
        <v>570806.27069999999</v>
      </c>
      <c r="N306" s="17">
        <v>6155439.5872999998</v>
      </c>
    </row>
    <row r="307" spans="1:14" x14ac:dyDescent="0.25">
      <c r="A307" s="14" t="s">
        <v>979</v>
      </c>
      <c r="B307" s="14" t="s">
        <v>34</v>
      </c>
      <c r="C307" s="14" t="s">
        <v>34</v>
      </c>
      <c r="D307" s="14" t="s">
        <v>17</v>
      </c>
      <c r="E307" s="14" t="s">
        <v>68</v>
      </c>
      <c r="F307" s="14" t="s">
        <v>18</v>
      </c>
      <c r="G307" s="14" t="s">
        <v>138</v>
      </c>
      <c r="H307" s="15">
        <v>20</v>
      </c>
      <c r="I307" s="15" t="s">
        <v>23</v>
      </c>
      <c r="J307" s="15">
        <v>0</v>
      </c>
      <c r="K307" s="14" t="s">
        <v>15</v>
      </c>
      <c r="L307" s="14" t="s">
        <v>520</v>
      </c>
      <c r="M307" s="17">
        <v>578549.02720000001</v>
      </c>
      <c r="N307" s="17">
        <v>6137240.5502000004</v>
      </c>
    </row>
    <row r="308" spans="1:14" x14ac:dyDescent="0.25">
      <c r="A308" s="14" t="s">
        <v>980</v>
      </c>
      <c r="B308" s="14" t="s">
        <v>34</v>
      </c>
      <c r="C308" s="14" t="s">
        <v>34</v>
      </c>
      <c r="D308" s="14" t="s">
        <v>17</v>
      </c>
      <c r="E308" s="14" t="s">
        <v>68</v>
      </c>
      <c r="F308" s="14" t="s">
        <v>10</v>
      </c>
      <c r="G308" s="14" t="s">
        <v>138</v>
      </c>
      <c r="H308" s="15">
        <v>25</v>
      </c>
      <c r="I308" s="15" t="s">
        <v>21</v>
      </c>
      <c r="J308" s="15">
        <v>0</v>
      </c>
      <c r="K308" s="14" t="s">
        <v>16</v>
      </c>
      <c r="L308" s="14" t="s">
        <v>521</v>
      </c>
      <c r="M308" s="17">
        <v>585225.94389999995</v>
      </c>
      <c r="N308" s="17">
        <v>6139955.4769000001</v>
      </c>
    </row>
    <row r="309" spans="1:14" x14ac:dyDescent="0.25">
      <c r="A309" s="14" t="s">
        <v>981</v>
      </c>
      <c r="B309" s="14" t="s">
        <v>34</v>
      </c>
      <c r="C309" s="14" t="s">
        <v>34</v>
      </c>
      <c r="D309" s="14" t="s">
        <v>17</v>
      </c>
      <c r="E309" s="14" t="s">
        <v>13</v>
      </c>
      <c r="F309" s="14" t="s">
        <v>10</v>
      </c>
      <c r="G309" s="14" t="s">
        <v>138</v>
      </c>
      <c r="H309" s="15">
        <v>28</v>
      </c>
      <c r="I309" s="15" t="s">
        <v>21</v>
      </c>
      <c r="J309" s="15">
        <v>0</v>
      </c>
      <c r="L309" s="14" t="s">
        <v>522</v>
      </c>
      <c r="M309" s="17">
        <v>578413.70310000004</v>
      </c>
      <c r="N309" s="17">
        <v>6144067.7960999999</v>
      </c>
    </row>
    <row r="310" spans="1:14" x14ac:dyDescent="0.25">
      <c r="A310" s="14" t="s">
        <v>982</v>
      </c>
      <c r="B310" s="14" t="s">
        <v>26</v>
      </c>
      <c r="C310" s="14" t="s">
        <v>220</v>
      </c>
      <c r="D310" s="14" t="s">
        <v>11</v>
      </c>
      <c r="E310" s="14" t="s">
        <v>68</v>
      </c>
      <c r="F310" s="14" t="s">
        <v>20</v>
      </c>
      <c r="G310" s="14" t="s">
        <v>138</v>
      </c>
      <c r="H310" s="15">
        <v>27</v>
      </c>
      <c r="I310" s="15" t="s">
        <v>23</v>
      </c>
      <c r="J310" s="15">
        <v>0</v>
      </c>
      <c r="K310" s="14" t="s">
        <v>132</v>
      </c>
      <c r="L310" s="14" t="s">
        <v>523</v>
      </c>
      <c r="M310" s="17">
        <v>616990.31999999995</v>
      </c>
      <c r="N310" s="17">
        <v>6153475.75</v>
      </c>
    </row>
    <row r="311" spans="1:14" x14ac:dyDescent="0.25">
      <c r="A311" s="14" t="s">
        <v>983</v>
      </c>
      <c r="B311" s="14" t="s">
        <v>25</v>
      </c>
      <c r="C311" s="14" t="s">
        <v>136</v>
      </c>
      <c r="D311" s="14" t="s">
        <v>11</v>
      </c>
      <c r="E311" s="14" t="s">
        <v>13</v>
      </c>
      <c r="F311" s="14" t="s">
        <v>16</v>
      </c>
      <c r="G311" s="14" t="s">
        <v>138</v>
      </c>
      <c r="H311" s="15">
        <v>61</v>
      </c>
      <c r="I311" s="15" t="s">
        <v>21</v>
      </c>
      <c r="J311" s="15">
        <v>1</v>
      </c>
      <c r="L311" s="14" t="s">
        <v>524</v>
      </c>
      <c r="M311" s="17">
        <v>526097.41</v>
      </c>
      <c r="N311" s="17">
        <v>6633838.8600000003</v>
      </c>
    </row>
    <row r="312" spans="1:14" x14ac:dyDescent="0.25">
      <c r="A312" s="14" t="s">
        <v>984</v>
      </c>
      <c r="B312" s="14" t="s">
        <v>4</v>
      </c>
      <c r="C312" s="14" t="s">
        <v>136</v>
      </c>
      <c r="D312" s="14" t="s">
        <v>11</v>
      </c>
      <c r="E312" s="14" t="s">
        <v>68</v>
      </c>
      <c r="F312" s="14" t="s">
        <v>10</v>
      </c>
      <c r="G312" s="14" t="s">
        <v>138</v>
      </c>
      <c r="H312" s="15">
        <v>61</v>
      </c>
      <c r="I312" s="15" t="s">
        <v>21</v>
      </c>
      <c r="J312" s="15">
        <v>0</v>
      </c>
      <c r="K312" s="14" t="s">
        <v>45</v>
      </c>
      <c r="L312" s="14" t="s">
        <v>532</v>
      </c>
      <c r="M312" s="17">
        <v>597367.60672232194</v>
      </c>
      <c r="N312" s="17">
        <v>6480635.2420311403</v>
      </c>
    </row>
    <row r="313" spans="1:14" x14ac:dyDescent="0.25">
      <c r="A313" s="14" t="s">
        <v>985</v>
      </c>
      <c r="B313" s="14" t="s">
        <v>33</v>
      </c>
      <c r="C313" s="14" t="s">
        <v>33</v>
      </c>
      <c r="D313" s="14" t="s">
        <v>17</v>
      </c>
      <c r="E313" s="14" t="s">
        <v>69</v>
      </c>
      <c r="F313" s="14" t="s">
        <v>128</v>
      </c>
      <c r="G313" s="14" t="s">
        <v>128</v>
      </c>
      <c r="H313" s="15">
        <v>5</v>
      </c>
      <c r="I313" s="15" t="s">
        <v>21</v>
      </c>
      <c r="J313" s="15">
        <v>0</v>
      </c>
      <c r="K313" s="14" t="s">
        <v>10</v>
      </c>
      <c r="L313" s="14" t="s">
        <v>525</v>
      </c>
      <c r="M313" s="17">
        <v>688564.74159999995</v>
      </c>
      <c r="N313" s="17">
        <v>6136387.1070999997</v>
      </c>
    </row>
    <row r="314" spans="1:14" x14ac:dyDescent="0.25">
      <c r="A314" s="14" t="s">
        <v>986</v>
      </c>
      <c r="B314" s="14" t="s">
        <v>26</v>
      </c>
      <c r="C314" s="14" t="s">
        <v>183</v>
      </c>
      <c r="D314" s="14" t="s">
        <v>11</v>
      </c>
      <c r="E314" s="14" t="s">
        <v>68</v>
      </c>
      <c r="F314" s="14" t="s">
        <v>10</v>
      </c>
      <c r="G314" s="14" t="s">
        <v>138</v>
      </c>
      <c r="H314" s="15">
        <v>40</v>
      </c>
      <c r="I314" s="15" t="s">
        <v>23</v>
      </c>
      <c r="J314" s="15">
        <v>0</v>
      </c>
      <c r="K314" s="14" t="s">
        <v>132</v>
      </c>
      <c r="L314" s="14" t="s">
        <v>526</v>
      </c>
      <c r="M314" s="17">
        <v>590843.94999999995</v>
      </c>
      <c r="N314" s="17">
        <v>6147359.0199999996</v>
      </c>
    </row>
    <row r="315" spans="1:14" x14ac:dyDescent="0.25">
      <c r="A315" s="14" t="s">
        <v>987</v>
      </c>
      <c r="B315" s="14" t="s">
        <v>39</v>
      </c>
      <c r="C315" s="14" t="s">
        <v>39</v>
      </c>
      <c r="D315" s="14" t="s">
        <v>17</v>
      </c>
      <c r="E315" s="14" t="s">
        <v>68</v>
      </c>
      <c r="F315" s="14" t="s">
        <v>10</v>
      </c>
      <c r="G315" s="14" t="s">
        <v>138</v>
      </c>
      <c r="H315" s="15">
        <v>22</v>
      </c>
      <c r="I315" s="15" t="s">
        <v>21</v>
      </c>
      <c r="J315" s="15">
        <v>0</v>
      </c>
      <c r="K315" s="14" t="s">
        <v>18</v>
      </c>
      <c r="L315" s="14" t="s">
        <v>527</v>
      </c>
      <c r="M315" s="17">
        <v>421961.72324383602</v>
      </c>
      <c r="N315" s="17">
        <v>6562027.8532622</v>
      </c>
    </row>
    <row r="316" spans="1:14" x14ac:dyDescent="0.25">
      <c r="A316" s="14" t="s">
        <v>988</v>
      </c>
      <c r="B316" s="14" t="s">
        <v>41</v>
      </c>
      <c r="C316" s="14" t="s">
        <v>158</v>
      </c>
      <c r="D316" s="14" t="s">
        <v>11</v>
      </c>
      <c r="E316" s="14" t="s">
        <v>68</v>
      </c>
      <c r="F316" s="14" t="s">
        <v>16</v>
      </c>
      <c r="G316" s="14" t="s">
        <v>138</v>
      </c>
      <c r="H316" s="15">
        <v>54</v>
      </c>
      <c r="I316" s="15" t="s">
        <v>21</v>
      </c>
      <c r="J316" s="15">
        <v>0</v>
      </c>
      <c r="K316" s="14" t="s">
        <v>45</v>
      </c>
      <c r="L316" s="14" t="s">
        <v>528</v>
      </c>
      <c r="M316" s="17">
        <v>391164.37</v>
      </c>
      <c r="N316" s="17">
        <v>6293757.2599999998</v>
      </c>
    </row>
    <row r="317" spans="1:14" x14ac:dyDescent="0.25">
      <c r="A317" s="14" t="s">
        <v>989</v>
      </c>
      <c r="B317" s="14" t="s">
        <v>34</v>
      </c>
      <c r="C317" s="14" t="s">
        <v>34</v>
      </c>
      <c r="D317" s="14" t="s">
        <v>17</v>
      </c>
      <c r="E317" s="14" t="s">
        <v>68</v>
      </c>
      <c r="F317" s="14" t="s">
        <v>16</v>
      </c>
      <c r="G317" s="14" t="s">
        <v>138</v>
      </c>
      <c r="H317" s="15">
        <v>87</v>
      </c>
      <c r="I317" s="15" t="s">
        <v>21</v>
      </c>
      <c r="J317" s="15">
        <v>1</v>
      </c>
      <c r="K317" s="14" t="s">
        <v>16</v>
      </c>
      <c r="L317" s="14" t="s">
        <v>530</v>
      </c>
      <c r="M317" s="17">
        <v>585641.15740000003</v>
      </c>
      <c r="N317" s="17">
        <v>6137937.2154000001</v>
      </c>
    </row>
    <row r="318" spans="1:14" x14ac:dyDescent="0.25">
      <c r="A318" s="14" t="s">
        <v>990</v>
      </c>
      <c r="B318" s="14" t="s">
        <v>26</v>
      </c>
      <c r="C318" s="14" t="s">
        <v>26</v>
      </c>
      <c r="D318" s="14" t="s">
        <v>11</v>
      </c>
      <c r="E318" s="14" t="s">
        <v>68</v>
      </c>
      <c r="F318" s="14" t="s">
        <v>10</v>
      </c>
      <c r="G318" s="14" t="s">
        <v>138</v>
      </c>
      <c r="H318" s="15">
        <v>23</v>
      </c>
      <c r="I318" s="15" t="s">
        <v>21</v>
      </c>
      <c r="J318" s="15">
        <v>0</v>
      </c>
      <c r="K318" s="14" t="s">
        <v>20</v>
      </c>
      <c r="L318" s="14" t="s">
        <v>531</v>
      </c>
      <c r="M318" s="17">
        <v>576474.77</v>
      </c>
      <c r="N318" s="17">
        <v>6180271.0999999996</v>
      </c>
    </row>
    <row r="319" spans="1:14" x14ac:dyDescent="0.25">
      <c r="A319" s="14" t="s">
        <v>991</v>
      </c>
      <c r="B319" s="14" t="s">
        <v>40</v>
      </c>
      <c r="C319" s="14" t="s">
        <v>136</v>
      </c>
      <c r="D319" s="14" t="s">
        <v>11</v>
      </c>
      <c r="E319" s="14" t="s">
        <v>13</v>
      </c>
      <c r="F319" s="14" t="s">
        <v>16</v>
      </c>
      <c r="G319" s="14" t="s">
        <v>139</v>
      </c>
      <c r="H319" s="15">
        <v>56</v>
      </c>
      <c r="I319" s="15" t="s">
        <v>23</v>
      </c>
      <c r="J319" s="15">
        <v>0</v>
      </c>
      <c r="L319" s="14" t="s">
        <v>534</v>
      </c>
      <c r="M319" s="17">
        <v>527693.56000000006</v>
      </c>
      <c r="N319" s="17">
        <v>6234040.7300000004</v>
      </c>
    </row>
    <row r="320" spans="1:14" x14ac:dyDescent="0.25">
      <c r="A320" s="14" t="s">
        <v>992</v>
      </c>
      <c r="B320" s="14" t="s">
        <v>26</v>
      </c>
      <c r="C320" s="14" t="s">
        <v>148</v>
      </c>
      <c r="D320" s="14" t="s">
        <v>11</v>
      </c>
      <c r="E320" s="14" t="s">
        <v>68</v>
      </c>
      <c r="F320" s="14" t="s">
        <v>16</v>
      </c>
      <c r="G320" s="14" t="s">
        <v>139</v>
      </c>
      <c r="H320" s="15">
        <v>24</v>
      </c>
      <c r="I320" s="15" t="s">
        <v>21</v>
      </c>
      <c r="J320" s="15">
        <v>0</v>
      </c>
      <c r="K320" s="14" t="s">
        <v>16</v>
      </c>
      <c r="L320" s="14" t="s">
        <v>535</v>
      </c>
      <c r="M320" s="17">
        <v>591243.91</v>
      </c>
      <c r="N320" s="17">
        <v>6145674.79</v>
      </c>
    </row>
    <row r="321" spans="1:14" x14ac:dyDescent="0.25">
      <c r="A321" s="14" t="s">
        <v>993</v>
      </c>
      <c r="B321" s="14" t="s">
        <v>39</v>
      </c>
      <c r="C321" s="14" t="s">
        <v>39</v>
      </c>
      <c r="D321" s="14" t="s">
        <v>17</v>
      </c>
      <c r="E321" s="14" t="s">
        <v>68</v>
      </c>
      <c r="F321" s="14" t="s">
        <v>10</v>
      </c>
      <c r="G321" s="14" t="s">
        <v>138</v>
      </c>
      <c r="H321" s="15">
        <v>50</v>
      </c>
      <c r="I321" s="15" t="s">
        <v>23</v>
      </c>
      <c r="J321" s="15">
        <v>0</v>
      </c>
      <c r="K321" s="14" t="s">
        <v>20</v>
      </c>
      <c r="L321" s="14" t="s">
        <v>533</v>
      </c>
      <c r="M321" s="17">
        <v>407436.77870000002</v>
      </c>
      <c r="N321" s="17">
        <v>6526243.8318999996</v>
      </c>
    </row>
    <row r="322" spans="1:14" x14ac:dyDescent="0.25">
      <c r="A322" s="14" t="s">
        <v>994</v>
      </c>
      <c r="B322" s="14" t="s">
        <v>34</v>
      </c>
      <c r="C322" s="14" t="s">
        <v>34</v>
      </c>
      <c r="D322" s="14" t="s">
        <v>17</v>
      </c>
      <c r="E322" s="14" t="s">
        <v>69</v>
      </c>
      <c r="F322" s="14" t="s">
        <v>128</v>
      </c>
      <c r="G322" s="14" t="s">
        <v>128</v>
      </c>
      <c r="H322" s="15">
        <v>1</v>
      </c>
      <c r="I322" s="15" t="s">
        <v>21</v>
      </c>
      <c r="J322" s="15">
        <v>1</v>
      </c>
      <c r="K322" s="14" t="s">
        <v>20</v>
      </c>
      <c r="L322" s="14" t="s">
        <v>536</v>
      </c>
      <c r="M322" s="17">
        <v>566979.09959999996</v>
      </c>
      <c r="N322" s="17">
        <v>6142070.9352000002</v>
      </c>
    </row>
    <row r="323" spans="1:14" x14ac:dyDescent="0.25">
      <c r="A323" s="14" t="s">
        <v>995</v>
      </c>
      <c r="B323" s="14" t="s">
        <v>26</v>
      </c>
      <c r="C323" s="14" t="s">
        <v>538</v>
      </c>
      <c r="D323" s="14" t="s">
        <v>11</v>
      </c>
      <c r="E323" s="14" t="s">
        <v>68</v>
      </c>
      <c r="F323" s="14" t="s">
        <v>16</v>
      </c>
      <c r="G323" s="14" t="s">
        <v>138</v>
      </c>
      <c r="H323" s="15">
        <v>58</v>
      </c>
      <c r="I323" s="15" t="s">
        <v>21</v>
      </c>
      <c r="J323" s="15">
        <v>0</v>
      </c>
      <c r="K323" s="14" t="s">
        <v>132</v>
      </c>
      <c r="L323" s="14" t="s">
        <v>539</v>
      </c>
      <c r="M323" s="17">
        <v>616028.05000000005</v>
      </c>
      <c r="N323" s="17">
        <v>6213130.0599999996</v>
      </c>
    </row>
    <row r="324" spans="1:14" ht="13.5" customHeight="1" x14ac:dyDescent="0.25">
      <c r="A324" s="14" t="s">
        <v>996</v>
      </c>
      <c r="B324" s="14" t="s">
        <v>26</v>
      </c>
      <c r="C324" s="14" t="s">
        <v>141</v>
      </c>
      <c r="D324" s="14" t="s">
        <v>11</v>
      </c>
      <c r="E324" s="14" t="s">
        <v>68</v>
      </c>
      <c r="F324" s="14" t="s">
        <v>16</v>
      </c>
      <c r="G324" s="14" t="s">
        <v>138</v>
      </c>
      <c r="H324" s="15">
        <v>24</v>
      </c>
      <c r="I324" s="15" t="s">
        <v>21</v>
      </c>
      <c r="J324" s="15">
        <v>0</v>
      </c>
      <c r="K324" s="14" t="s">
        <v>15</v>
      </c>
      <c r="L324" s="14" t="s">
        <v>537</v>
      </c>
      <c r="M324" s="17">
        <v>573044.34</v>
      </c>
      <c r="N324" s="17">
        <v>6159446.2599999998</v>
      </c>
    </row>
    <row r="325" spans="1:14" x14ac:dyDescent="0.25">
      <c r="A325" s="14" t="s">
        <v>996</v>
      </c>
      <c r="B325" s="14" t="s">
        <v>26</v>
      </c>
      <c r="C325" s="14" t="s">
        <v>141</v>
      </c>
      <c r="D325" s="14" t="s">
        <v>11</v>
      </c>
      <c r="E325" s="14" t="s">
        <v>68</v>
      </c>
      <c r="F325" s="14" t="s">
        <v>16</v>
      </c>
      <c r="G325" s="14" t="s">
        <v>138</v>
      </c>
      <c r="H325" s="15">
        <v>25</v>
      </c>
      <c r="I325" s="15" t="s">
        <v>21</v>
      </c>
      <c r="J325" s="15">
        <v>1</v>
      </c>
      <c r="K325" s="14" t="s">
        <v>15</v>
      </c>
      <c r="L325" s="14" t="s">
        <v>537</v>
      </c>
      <c r="M325" s="17">
        <v>573044.34</v>
      </c>
      <c r="N325" s="17">
        <v>6159446.2599999998</v>
      </c>
    </row>
    <row r="326" spans="1:14" x14ac:dyDescent="0.25">
      <c r="A326" s="14" t="s">
        <v>997</v>
      </c>
      <c r="B326" s="14" t="s">
        <v>26</v>
      </c>
      <c r="C326" s="14" t="s">
        <v>542</v>
      </c>
      <c r="D326" s="14" t="s">
        <v>17</v>
      </c>
      <c r="E326" s="14" t="s">
        <v>68</v>
      </c>
      <c r="F326" s="14" t="s">
        <v>10</v>
      </c>
      <c r="G326" s="14" t="s">
        <v>139</v>
      </c>
      <c r="H326" s="15">
        <v>45</v>
      </c>
      <c r="I326" s="15" t="s">
        <v>23</v>
      </c>
      <c r="J326" s="15">
        <v>1</v>
      </c>
      <c r="K326" s="14" t="s">
        <v>45</v>
      </c>
      <c r="L326" s="14" t="s">
        <v>541</v>
      </c>
      <c r="M326" s="17">
        <v>568496.21241642302</v>
      </c>
      <c r="N326" s="17">
        <v>6171642.03654473</v>
      </c>
    </row>
    <row r="327" spans="1:14" ht="14.25" customHeight="1" x14ac:dyDescent="0.25">
      <c r="A327" s="14" t="s">
        <v>998</v>
      </c>
      <c r="B327" s="14" t="s">
        <v>34</v>
      </c>
      <c r="C327" s="14" t="s">
        <v>34</v>
      </c>
      <c r="D327" s="14" t="s">
        <v>11</v>
      </c>
      <c r="E327" s="14" t="s">
        <v>68</v>
      </c>
      <c r="F327" s="14" t="s">
        <v>10</v>
      </c>
      <c r="G327" s="14" t="s">
        <v>138</v>
      </c>
      <c r="I327" s="15" t="s">
        <v>21</v>
      </c>
      <c r="J327" s="15">
        <v>1</v>
      </c>
      <c r="K327" s="14" t="s">
        <v>15</v>
      </c>
      <c r="L327" s="14" t="s">
        <v>544</v>
      </c>
      <c r="M327" s="17">
        <v>567783.08819731197</v>
      </c>
      <c r="N327" s="17">
        <v>6147210.4992977902</v>
      </c>
    </row>
    <row r="328" spans="1:14" ht="14.25" customHeight="1" x14ac:dyDescent="0.25">
      <c r="A328" s="14" t="s">
        <v>999</v>
      </c>
      <c r="B328" s="14" t="s">
        <v>31</v>
      </c>
      <c r="C328" s="14" t="s">
        <v>164</v>
      </c>
      <c r="D328" s="14" t="s">
        <v>17</v>
      </c>
      <c r="E328" s="14" t="s">
        <v>70</v>
      </c>
      <c r="F328" s="14" t="s">
        <v>10</v>
      </c>
      <c r="G328" s="14" t="s">
        <v>138</v>
      </c>
      <c r="H328" s="15">
        <v>71</v>
      </c>
      <c r="I328" s="15" t="s">
        <v>21</v>
      </c>
      <c r="J328" s="15">
        <v>1</v>
      </c>
      <c r="K328" s="15"/>
      <c r="L328" s="14" t="s">
        <v>543</v>
      </c>
      <c r="M328" s="17">
        <v>616058.85348509694</v>
      </c>
      <c r="N328" s="17">
        <v>6214472.3748073401</v>
      </c>
    </row>
    <row r="329" spans="1:14" x14ac:dyDescent="0.25">
      <c r="A329" s="14" t="s">
        <v>1000</v>
      </c>
      <c r="B329" s="14" t="s">
        <v>28</v>
      </c>
      <c r="C329" s="14" t="s">
        <v>205</v>
      </c>
      <c r="D329" s="14" t="s">
        <v>17</v>
      </c>
      <c r="E329" s="14" t="s">
        <v>68</v>
      </c>
      <c r="F329" s="14" t="s">
        <v>10</v>
      </c>
      <c r="G329" s="14" t="s">
        <v>138</v>
      </c>
      <c r="H329" s="15">
        <v>37</v>
      </c>
      <c r="I329" s="15" t="s">
        <v>23</v>
      </c>
      <c r="J329" s="15">
        <v>1</v>
      </c>
      <c r="L329" s="14" t="s">
        <v>540</v>
      </c>
      <c r="M329" s="17">
        <v>421462.67219999997</v>
      </c>
      <c r="N329" s="17">
        <v>6188838.3446000004</v>
      </c>
    </row>
    <row r="330" spans="1:14" x14ac:dyDescent="0.25">
      <c r="A330" s="14" t="s">
        <v>1001</v>
      </c>
      <c r="B330" s="14" t="s">
        <v>28</v>
      </c>
      <c r="C330" s="14" t="s">
        <v>268</v>
      </c>
      <c r="D330" s="14" t="s">
        <v>17</v>
      </c>
      <c r="E330" s="14" t="s">
        <v>68</v>
      </c>
      <c r="F330" s="14" t="s">
        <v>18</v>
      </c>
      <c r="G330" s="14" t="s">
        <v>138</v>
      </c>
      <c r="H330" s="15">
        <v>60</v>
      </c>
      <c r="I330" s="15" t="s">
        <v>21</v>
      </c>
      <c r="J330" s="15">
        <v>0</v>
      </c>
      <c r="K330" s="14" t="s">
        <v>20</v>
      </c>
      <c r="L330" s="14" t="s">
        <v>267</v>
      </c>
      <c r="M330" s="17">
        <v>463057.16518477298</v>
      </c>
      <c r="N330" s="17">
        <v>6195186.5607171096</v>
      </c>
    </row>
    <row r="331" spans="1:14" x14ac:dyDescent="0.25">
      <c r="A331" s="14" t="s">
        <v>1002</v>
      </c>
      <c r="B331" s="14" t="s">
        <v>26</v>
      </c>
      <c r="C331" s="14" t="s">
        <v>548</v>
      </c>
      <c r="D331" s="14" t="s">
        <v>11</v>
      </c>
      <c r="E331" s="14" t="s">
        <v>68</v>
      </c>
      <c r="F331" s="14" t="s">
        <v>10</v>
      </c>
      <c r="G331" s="14" t="s">
        <v>138</v>
      </c>
      <c r="H331" s="15">
        <v>54</v>
      </c>
      <c r="I331" s="15" t="s">
        <v>21</v>
      </c>
      <c r="J331" s="15">
        <v>0</v>
      </c>
      <c r="K331" s="14" t="s">
        <v>16</v>
      </c>
      <c r="L331" s="14" t="s">
        <v>547</v>
      </c>
      <c r="M331" s="17">
        <v>588526.84</v>
      </c>
      <c r="N331" s="17">
        <v>6160360.0300000003</v>
      </c>
    </row>
    <row r="332" spans="1:14" x14ac:dyDescent="0.25">
      <c r="A332" s="14" t="s">
        <v>1003</v>
      </c>
      <c r="B332" s="14" t="s">
        <v>34</v>
      </c>
      <c r="C332" s="14" t="s">
        <v>34</v>
      </c>
      <c r="D332" s="14" t="s">
        <v>17</v>
      </c>
      <c r="E332" s="14" t="s">
        <v>68</v>
      </c>
      <c r="F332" s="14" t="s">
        <v>10</v>
      </c>
      <c r="G332" s="14" t="s">
        <v>138</v>
      </c>
      <c r="H332" s="15">
        <v>50</v>
      </c>
      <c r="I332" s="15" t="s">
        <v>21</v>
      </c>
      <c r="J332" s="15">
        <v>1</v>
      </c>
      <c r="K332" s="14" t="s">
        <v>45</v>
      </c>
      <c r="L332" s="14" t="s">
        <v>545</v>
      </c>
      <c r="M332" s="17">
        <v>571025.1827</v>
      </c>
      <c r="N332" s="17">
        <v>6148525.4627999999</v>
      </c>
    </row>
    <row r="333" spans="1:14" x14ac:dyDescent="0.25">
      <c r="A333" s="14" t="s">
        <v>1004</v>
      </c>
      <c r="B333" s="14" t="s">
        <v>34</v>
      </c>
      <c r="C333" s="14" t="s">
        <v>34</v>
      </c>
      <c r="D333" s="14" t="s">
        <v>17</v>
      </c>
      <c r="E333" s="14" t="s">
        <v>69</v>
      </c>
      <c r="F333" s="14" t="s">
        <v>128</v>
      </c>
      <c r="G333" s="14" t="s">
        <v>128</v>
      </c>
      <c r="H333" s="15">
        <v>77</v>
      </c>
      <c r="I333" s="15" t="s">
        <v>23</v>
      </c>
      <c r="J333" s="15">
        <v>1</v>
      </c>
      <c r="K333" s="14" t="s">
        <v>10</v>
      </c>
      <c r="L333" s="14" t="s">
        <v>546</v>
      </c>
      <c r="M333" s="17">
        <v>572115.19550000003</v>
      </c>
      <c r="N333" s="17">
        <v>6143890.0696999999</v>
      </c>
    </row>
    <row r="334" spans="1:14" x14ac:dyDescent="0.25">
      <c r="A334" s="14" t="s">
        <v>1005</v>
      </c>
      <c r="B334" s="14" t="s">
        <v>34</v>
      </c>
      <c r="C334" s="14" t="s">
        <v>34</v>
      </c>
      <c r="D334" s="14" t="s">
        <v>11</v>
      </c>
      <c r="E334" s="14" t="s">
        <v>68</v>
      </c>
      <c r="F334" s="14" t="s">
        <v>20</v>
      </c>
      <c r="G334" s="14" t="s">
        <v>139</v>
      </c>
      <c r="H334" s="15">
        <v>46</v>
      </c>
      <c r="I334" s="15" t="s">
        <v>21</v>
      </c>
      <c r="J334" s="15">
        <v>1</v>
      </c>
      <c r="K334" s="14" t="s">
        <v>15</v>
      </c>
      <c r="L334" s="14" t="s">
        <v>550</v>
      </c>
      <c r="M334" s="17">
        <v>567313.05000000005</v>
      </c>
      <c r="N334" s="17">
        <v>6148765.0300000003</v>
      </c>
    </row>
    <row r="335" spans="1:14" x14ac:dyDescent="0.25">
      <c r="A335" s="14" t="s">
        <v>1006</v>
      </c>
      <c r="B335" s="14" t="s">
        <v>26</v>
      </c>
      <c r="C335" s="14" t="s">
        <v>160</v>
      </c>
      <c r="D335" s="14" t="s">
        <v>11</v>
      </c>
      <c r="E335" s="14" t="s">
        <v>68</v>
      </c>
      <c r="F335" s="14" t="s">
        <v>16</v>
      </c>
      <c r="G335" s="14" t="s">
        <v>138</v>
      </c>
      <c r="H335" s="15">
        <v>31</v>
      </c>
      <c r="I335" s="15" t="s">
        <v>21</v>
      </c>
      <c r="J335" s="15">
        <v>0</v>
      </c>
      <c r="K335" s="14" t="s">
        <v>15</v>
      </c>
      <c r="L335" s="14" t="s">
        <v>549</v>
      </c>
      <c r="M335" s="17">
        <v>588726.44999999995</v>
      </c>
      <c r="N335" s="17">
        <v>6146957.5499999998</v>
      </c>
    </row>
    <row r="336" spans="1:14" x14ac:dyDescent="0.25">
      <c r="A336" s="14" t="s">
        <v>1007</v>
      </c>
      <c r="B336" s="14" t="s">
        <v>26</v>
      </c>
      <c r="C336" s="14" t="s">
        <v>557</v>
      </c>
      <c r="D336" s="14" t="s">
        <v>11</v>
      </c>
      <c r="E336" s="14" t="s">
        <v>69</v>
      </c>
      <c r="F336" s="14" t="s">
        <v>128</v>
      </c>
      <c r="G336" s="14" t="s">
        <v>128</v>
      </c>
      <c r="H336" s="15">
        <v>93</v>
      </c>
      <c r="I336" s="15" t="s">
        <v>21</v>
      </c>
      <c r="J336" s="15">
        <v>3</v>
      </c>
      <c r="K336" s="14" t="s">
        <v>20</v>
      </c>
      <c r="L336" s="14" t="s">
        <v>553</v>
      </c>
      <c r="M336" s="17">
        <v>593152.09</v>
      </c>
      <c r="N336" s="17">
        <v>6155344.1900000004</v>
      </c>
    </row>
    <row r="337" spans="1:14" x14ac:dyDescent="0.25">
      <c r="A337" s="14" t="s">
        <v>1008</v>
      </c>
      <c r="B337" s="14" t="s">
        <v>34</v>
      </c>
      <c r="C337" s="14" t="s">
        <v>34</v>
      </c>
      <c r="D337" s="14" t="s">
        <v>17</v>
      </c>
      <c r="E337" s="14" t="s">
        <v>69</v>
      </c>
      <c r="F337" s="14" t="s">
        <v>128</v>
      </c>
      <c r="G337" s="14" t="s">
        <v>128</v>
      </c>
      <c r="H337" s="15">
        <v>90</v>
      </c>
      <c r="I337" s="15" t="s">
        <v>21</v>
      </c>
      <c r="J337" s="15">
        <v>2</v>
      </c>
      <c r="K337" s="14" t="s">
        <v>16</v>
      </c>
      <c r="L337" s="14" t="s">
        <v>213</v>
      </c>
      <c r="M337" s="17">
        <v>571365.78339999996</v>
      </c>
      <c r="N337" s="17">
        <v>6141974.6293000001</v>
      </c>
    </row>
    <row r="338" spans="1:14" x14ac:dyDescent="0.25">
      <c r="A338" s="14" t="s">
        <v>1009</v>
      </c>
      <c r="B338" s="14" t="s">
        <v>39</v>
      </c>
      <c r="C338" s="14" t="s">
        <v>136</v>
      </c>
      <c r="D338" s="14" t="s">
        <v>11</v>
      </c>
      <c r="E338" s="14" t="s">
        <v>68</v>
      </c>
      <c r="F338" s="14" t="s">
        <v>18</v>
      </c>
      <c r="G338" s="14" t="s">
        <v>138</v>
      </c>
      <c r="H338" s="15">
        <v>64</v>
      </c>
      <c r="I338" s="15" t="s">
        <v>21</v>
      </c>
      <c r="J338" s="15">
        <v>0</v>
      </c>
      <c r="K338" s="16" t="s">
        <v>20</v>
      </c>
      <c r="L338" s="14" t="s">
        <v>558</v>
      </c>
      <c r="M338" s="17">
        <v>417181.23384957702</v>
      </c>
      <c r="N338" s="17">
        <v>6532017.9572965698</v>
      </c>
    </row>
    <row r="339" spans="1:14" x14ac:dyDescent="0.25">
      <c r="A339" s="14" t="s">
        <v>1010</v>
      </c>
      <c r="B339" s="14" t="s">
        <v>31</v>
      </c>
      <c r="C339" s="14" t="s">
        <v>436</v>
      </c>
      <c r="D339" s="14" t="s">
        <v>11</v>
      </c>
      <c r="E339" s="14" t="s">
        <v>68</v>
      </c>
      <c r="F339" s="14" t="s">
        <v>16</v>
      </c>
      <c r="G339" s="14" t="s">
        <v>138</v>
      </c>
      <c r="H339" s="15">
        <v>78</v>
      </c>
      <c r="I339" s="15" t="s">
        <v>21</v>
      </c>
      <c r="J339" s="15">
        <v>0</v>
      </c>
      <c r="K339" s="14" t="s">
        <v>15</v>
      </c>
      <c r="L339" s="14" t="s">
        <v>432</v>
      </c>
      <c r="M339" s="17">
        <v>562847.48</v>
      </c>
      <c r="N339" s="17">
        <v>6268628.4299999997</v>
      </c>
    </row>
    <row r="340" spans="1:14" x14ac:dyDescent="0.25">
      <c r="A340" s="14" t="s">
        <v>1011</v>
      </c>
      <c r="B340" s="14" t="s">
        <v>40</v>
      </c>
      <c r="C340" s="14" t="s">
        <v>142</v>
      </c>
      <c r="D340" s="14" t="s">
        <v>17</v>
      </c>
      <c r="E340" s="14" t="s">
        <v>70</v>
      </c>
      <c r="F340" s="14" t="s">
        <v>10</v>
      </c>
      <c r="G340" s="14" t="s">
        <v>139</v>
      </c>
      <c r="H340" s="15">
        <v>17</v>
      </c>
      <c r="I340" s="15" t="s">
        <v>23</v>
      </c>
      <c r="J340" s="15">
        <v>1</v>
      </c>
      <c r="K340" s="15"/>
      <c r="L340" s="14" t="s">
        <v>552</v>
      </c>
      <c r="M340" s="17">
        <v>558976.22368955601</v>
      </c>
      <c r="N340" s="17">
        <v>6151116.4142434802</v>
      </c>
    </row>
    <row r="341" spans="1:14" x14ac:dyDescent="0.25">
      <c r="A341" s="14" t="s">
        <v>1011</v>
      </c>
      <c r="B341" s="14" t="s">
        <v>40</v>
      </c>
      <c r="C341" s="14" t="s">
        <v>142</v>
      </c>
      <c r="D341" s="14" t="s">
        <v>17</v>
      </c>
      <c r="E341" s="14" t="s">
        <v>70</v>
      </c>
      <c r="F341" s="14" t="s">
        <v>10</v>
      </c>
      <c r="G341" s="14" t="s">
        <v>138</v>
      </c>
      <c r="H341" s="15">
        <v>19</v>
      </c>
      <c r="I341" s="15" t="s">
        <v>21</v>
      </c>
      <c r="J341" s="15">
        <v>4</v>
      </c>
      <c r="K341" s="15"/>
      <c r="L341" s="14" t="s">
        <v>552</v>
      </c>
      <c r="M341" s="17">
        <v>558976.22368955601</v>
      </c>
      <c r="N341" s="17">
        <v>6151116.4142434802</v>
      </c>
    </row>
    <row r="342" spans="1:14" x14ac:dyDescent="0.25">
      <c r="A342" s="14" t="s">
        <v>1012</v>
      </c>
      <c r="B342" s="14" t="s">
        <v>39</v>
      </c>
      <c r="C342" s="14" t="s">
        <v>39</v>
      </c>
      <c r="D342" s="14" t="s">
        <v>11</v>
      </c>
      <c r="E342" s="14" t="s">
        <v>68</v>
      </c>
      <c r="F342" s="14" t="s">
        <v>10</v>
      </c>
      <c r="G342" s="14" t="s">
        <v>138</v>
      </c>
      <c r="H342" s="15">
        <v>35</v>
      </c>
      <c r="I342" s="15" t="s">
        <v>23</v>
      </c>
      <c r="J342" s="15">
        <v>0</v>
      </c>
      <c r="K342" s="14" t="s">
        <v>16</v>
      </c>
      <c r="L342" s="14" t="s">
        <v>554</v>
      </c>
      <c r="M342" s="17">
        <v>417785.27880766703</v>
      </c>
      <c r="N342" s="17">
        <v>6531270.5078849997</v>
      </c>
    </row>
    <row r="343" spans="1:14" x14ac:dyDescent="0.25">
      <c r="A343" s="14" t="s">
        <v>1013</v>
      </c>
      <c r="B343" s="14" t="s">
        <v>32</v>
      </c>
      <c r="C343" s="14" t="s">
        <v>556</v>
      </c>
      <c r="D343" s="14" t="s">
        <v>17</v>
      </c>
      <c r="E343" s="14" t="s">
        <v>13</v>
      </c>
      <c r="F343" s="14" t="s">
        <v>16</v>
      </c>
      <c r="G343" s="14" t="s">
        <v>138</v>
      </c>
      <c r="H343" s="15">
        <v>44</v>
      </c>
      <c r="I343" s="15" t="s">
        <v>21</v>
      </c>
      <c r="J343" s="15">
        <v>0</v>
      </c>
      <c r="K343" s="15"/>
      <c r="L343" s="14" t="s">
        <v>555</v>
      </c>
      <c r="M343" s="17">
        <v>642551.12208935304</v>
      </c>
      <c r="N343" s="17">
        <v>6195781.3775378503</v>
      </c>
    </row>
    <row r="344" spans="1:14" x14ac:dyDescent="0.25">
      <c r="A344" s="14" t="s">
        <v>1014</v>
      </c>
      <c r="B344" s="14" t="s">
        <v>33</v>
      </c>
      <c r="C344" s="14" t="s">
        <v>187</v>
      </c>
      <c r="D344" s="14" t="s">
        <v>17</v>
      </c>
      <c r="E344" s="14" t="s">
        <v>68</v>
      </c>
      <c r="F344" s="14" t="s">
        <v>18</v>
      </c>
      <c r="G344" s="14" t="s">
        <v>138</v>
      </c>
      <c r="H344" s="15">
        <v>48</v>
      </c>
      <c r="I344" s="15" t="s">
        <v>21</v>
      </c>
      <c r="J344" s="15">
        <v>0</v>
      </c>
      <c r="K344" s="14" t="s">
        <v>20</v>
      </c>
      <c r="L344" s="14" t="s">
        <v>551</v>
      </c>
      <c r="M344" s="17">
        <v>688828.86140000005</v>
      </c>
      <c r="N344" s="17">
        <v>6134528.8877999997</v>
      </c>
    </row>
    <row r="345" spans="1:14" x14ac:dyDescent="0.25">
      <c r="A345" s="14" t="s">
        <v>1015</v>
      </c>
      <c r="B345" s="14" t="s">
        <v>34</v>
      </c>
      <c r="C345" s="14" t="s">
        <v>34</v>
      </c>
      <c r="D345" s="14" t="s">
        <v>17</v>
      </c>
      <c r="E345" s="14" t="s">
        <v>69</v>
      </c>
      <c r="F345" s="14" t="s">
        <v>128</v>
      </c>
      <c r="G345" s="14" t="s">
        <v>128</v>
      </c>
      <c r="H345" s="15">
        <v>8</v>
      </c>
      <c r="I345" s="15" t="s">
        <v>23</v>
      </c>
      <c r="J345" s="15">
        <v>1</v>
      </c>
      <c r="K345" s="16" t="s">
        <v>10</v>
      </c>
      <c r="L345" s="14" t="s">
        <v>188</v>
      </c>
      <c r="M345" s="17">
        <v>581107.49509999994</v>
      </c>
      <c r="N345" s="17">
        <v>6144909.9704999998</v>
      </c>
    </row>
    <row r="346" spans="1:14" x14ac:dyDescent="0.25">
      <c r="A346" s="14" t="s">
        <v>1016</v>
      </c>
      <c r="B346" s="14" t="s">
        <v>26</v>
      </c>
      <c r="C346" s="14" t="s">
        <v>136</v>
      </c>
      <c r="D346" s="14" t="s">
        <v>11</v>
      </c>
      <c r="E346" s="14" t="s">
        <v>69</v>
      </c>
      <c r="F346" s="14" t="s">
        <v>128</v>
      </c>
      <c r="G346" s="14" t="s">
        <v>128</v>
      </c>
      <c r="H346" s="15">
        <v>66</v>
      </c>
      <c r="I346" s="15" t="s">
        <v>23</v>
      </c>
      <c r="J346" s="15">
        <v>0</v>
      </c>
      <c r="K346" s="14" t="s">
        <v>16</v>
      </c>
      <c r="L346" s="14" t="s">
        <v>562</v>
      </c>
      <c r="M346" s="17">
        <v>631179.6</v>
      </c>
      <c r="N346" s="17">
        <v>6150897.4199999999</v>
      </c>
    </row>
    <row r="347" spans="1:14" x14ac:dyDescent="0.25">
      <c r="A347" s="14" t="s">
        <v>1017</v>
      </c>
      <c r="B347" s="14" t="s">
        <v>34</v>
      </c>
      <c r="C347" s="14" t="s">
        <v>34</v>
      </c>
      <c r="D347" s="14" t="s">
        <v>17</v>
      </c>
      <c r="E347" s="14" t="s">
        <v>68</v>
      </c>
      <c r="F347" s="14" t="s">
        <v>10</v>
      </c>
      <c r="G347" s="14" t="s">
        <v>139</v>
      </c>
      <c r="H347" s="15">
        <v>8</v>
      </c>
      <c r="I347" s="15" t="s">
        <v>21</v>
      </c>
      <c r="J347" s="15">
        <v>0</v>
      </c>
      <c r="K347" s="14" t="s">
        <v>45</v>
      </c>
      <c r="L347" s="14" t="s">
        <v>559</v>
      </c>
      <c r="M347" s="17">
        <v>584327.82479999994</v>
      </c>
      <c r="N347" s="17">
        <v>6138457.6567000002</v>
      </c>
    </row>
    <row r="348" spans="1:14" x14ac:dyDescent="0.25">
      <c r="A348" s="14" t="s">
        <v>1017</v>
      </c>
      <c r="B348" s="14" t="s">
        <v>34</v>
      </c>
      <c r="C348" s="14" t="s">
        <v>34</v>
      </c>
      <c r="D348" s="14" t="s">
        <v>17</v>
      </c>
      <c r="E348" s="14" t="s">
        <v>68</v>
      </c>
      <c r="F348" s="14" t="s">
        <v>10</v>
      </c>
      <c r="G348" s="14" t="s">
        <v>138</v>
      </c>
      <c r="H348" s="15">
        <v>39</v>
      </c>
      <c r="I348" s="15" t="s">
        <v>21</v>
      </c>
      <c r="J348" s="15">
        <v>1</v>
      </c>
      <c r="K348" s="14" t="s">
        <v>45</v>
      </c>
      <c r="L348" s="14" t="s">
        <v>559</v>
      </c>
      <c r="M348" s="17">
        <v>584327.82479999994</v>
      </c>
      <c r="N348" s="17">
        <v>6138457.6567000002</v>
      </c>
    </row>
    <row r="349" spans="1:14" x14ac:dyDescent="0.25">
      <c r="A349" s="14" t="s">
        <v>1018</v>
      </c>
      <c r="B349" s="14" t="s">
        <v>34</v>
      </c>
      <c r="C349" s="14" t="s">
        <v>34</v>
      </c>
      <c r="D349" s="14" t="s">
        <v>17</v>
      </c>
      <c r="E349" s="14" t="s">
        <v>68</v>
      </c>
      <c r="F349" s="14" t="s">
        <v>10</v>
      </c>
      <c r="G349" s="14" t="s">
        <v>138</v>
      </c>
      <c r="H349" s="15">
        <v>57</v>
      </c>
      <c r="I349" s="15" t="s">
        <v>21</v>
      </c>
      <c r="J349" s="15">
        <v>19</v>
      </c>
      <c r="K349" s="14" t="s">
        <v>16</v>
      </c>
      <c r="L349" s="14" t="s">
        <v>588</v>
      </c>
      <c r="M349" s="17">
        <v>578889.20250000001</v>
      </c>
      <c r="N349" s="17">
        <v>6147852.7111999998</v>
      </c>
    </row>
    <row r="350" spans="1:14" x14ac:dyDescent="0.25">
      <c r="A350" s="14" t="s">
        <v>1019</v>
      </c>
      <c r="B350" s="14" t="s">
        <v>28</v>
      </c>
      <c r="C350" s="14" t="s">
        <v>205</v>
      </c>
      <c r="D350" s="14" t="s">
        <v>17</v>
      </c>
      <c r="E350" s="14" t="s">
        <v>69</v>
      </c>
      <c r="F350" s="14" t="s">
        <v>128</v>
      </c>
      <c r="G350" s="14" t="s">
        <v>128</v>
      </c>
      <c r="H350" s="15">
        <v>76</v>
      </c>
      <c r="I350" s="15" t="s">
        <v>21</v>
      </c>
      <c r="J350" s="15">
        <v>6</v>
      </c>
      <c r="K350" s="14" t="s">
        <v>10</v>
      </c>
      <c r="L350" s="14" t="s">
        <v>569</v>
      </c>
      <c r="M350" s="17">
        <v>422228.99060000002</v>
      </c>
      <c r="N350" s="17">
        <v>6188279.5964000002</v>
      </c>
    </row>
    <row r="351" spans="1:14" x14ac:dyDescent="0.25">
      <c r="A351" s="14" t="s">
        <v>1020</v>
      </c>
      <c r="B351" s="14" t="s">
        <v>34</v>
      </c>
      <c r="C351" s="14" t="s">
        <v>34</v>
      </c>
      <c r="D351" s="14" t="s">
        <v>17</v>
      </c>
      <c r="E351" s="14" t="s">
        <v>69</v>
      </c>
      <c r="F351" s="14" t="s">
        <v>128</v>
      </c>
      <c r="G351" s="14" t="s">
        <v>128</v>
      </c>
      <c r="H351" s="15">
        <v>55</v>
      </c>
      <c r="I351" s="15" t="s">
        <v>21</v>
      </c>
      <c r="J351" s="15">
        <v>2</v>
      </c>
      <c r="K351" s="14" t="s">
        <v>10</v>
      </c>
      <c r="L351" s="14" t="s">
        <v>568</v>
      </c>
      <c r="M351" s="17">
        <v>575868.54489999998</v>
      </c>
      <c r="N351" s="17">
        <v>6143483.1131999996</v>
      </c>
    </row>
    <row r="352" spans="1:14" x14ac:dyDescent="0.25">
      <c r="A352" s="14" t="s">
        <v>1021</v>
      </c>
      <c r="B352" s="14" t="s">
        <v>31</v>
      </c>
      <c r="C352" s="14" t="s">
        <v>164</v>
      </c>
      <c r="D352" s="14" t="s">
        <v>11</v>
      </c>
      <c r="E352" s="14" t="s">
        <v>68</v>
      </c>
      <c r="F352" s="14" t="s">
        <v>10</v>
      </c>
      <c r="G352" s="14" t="s">
        <v>138</v>
      </c>
      <c r="H352" s="15">
        <v>63</v>
      </c>
      <c r="I352" s="15" t="s">
        <v>21</v>
      </c>
      <c r="J352" s="15">
        <v>0</v>
      </c>
      <c r="K352" s="14" t="s">
        <v>20</v>
      </c>
      <c r="L352" s="14" t="s">
        <v>570</v>
      </c>
      <c r="M352" s="17">
        <v>613314.05000000005</v>
      </c>
      <c r="N352" s="17">
        <v>6214088.1399999997</v>
      </c>
    </row>
    <row r="353" spans="1:14" x14ac:dyDescent="0.25">
      <c r="A353" s="14" t="s">
        <v>1022</v>
      </c>
      <c r="B353" s="14" t="s">
        <v>34</v>
      </c>
      <c r="C353" s="14" t="s">
        <v>34</v>
      </c>
      <c r="D353" s="14" t="s">
        <v>17</v>
      </c>
      <c r="E353" s="14" t="s">
        <v>70</v>
      </c>
      <c r="F353" s="14" t="s">
        <v>10</v>
      </c>
      <c r="G353" s="14" t="s">
        <v>139</v>
      </c>
      <c r="H353" s="15">
        <v>25</v>
      </c>
      <c r="I353" s="15" t="s">
        <v>23</v>
      </c>
      <c r="J353" s="15">
        <v>0</v>
      </c>
      <c r="L353" s="14" t="s">
        <v>560</v>
      </c>
      <c r="M353" s="17">
        <v>579812.31209999998</v>
      </c>
      <c r="N353" s="17">
        <v>6142451.6445000004</v>
      </c>
    </row>
    <row r="354" spans="1:14" x14ac:dyDescent="0.25">
      <c r="A354" s="14" t="s">
        <v>1023</v>
      </c>
      <c r="B354" s="14" t="s">
        <v>29</v>
      </c>
      <c r="C354" s="14" t="s">
        <v>136</v>
      </c>
      <c r="D354" s="14" t="s">
        <v>11</v>
      </c>
      <c r="E354" s="14" t="s">
        <v>68</v>
      </c>
      <c r="F354" s="14" t="s">
        <v>16</v>
      </c>
      <c r="G354" s="14" t="s">
        <v>138</v>
      </c>
      <c r="H354" s="15">
        <v>40</v>
      </c>
      <c r="I354" s="15" t="s">
        <v>21</v>
      </c>
      <c r="J354" s="15">
        <v>0</v>
      </c>
      <c r="K354" s="14" t="s">
        <v>20</v>
      </c>
      <c r="L354" s="14" t="s">
        <v>561</v>
      </c>
      <c r="M354" s="17">
        <v>549389.43999999994</v>
      </c>
      <c r="N354" s="17">
        <v>6354893.5700000003</v>
      </c>
    </row>
    <row r="355" spans="1:14" x14ac:dyDescent="0.25">
      <c r="A355" s="14" t="s">
        <v>1023</v>
      </c>
      <c r="B355" s="14" t="s">
        <v>29</v>
      </c>
      <c r="C355" s="14" t="s">
        <v>136</v>
      </c>
      <c r="D355" s="14" t="s">
        <v>11</v>
      </c>
      <c r="E355" s="14" t="s">
        <v>68</v>
      </c>
      <c r="F355" s="14" t="s">
        <v>16</v>
      </c>
      <c r="G355" s="14" t="s">
        <v>138</v>
      </c>
      <c r="H355" s="15">
        <v>68</v>
      </c>
      <c r="I355" s="15" t="s">
        <v>23</v>
      </c>
      <c r="J355" s="15">
        <v>0</v>
      </c>
      <c r="K355" s="14" t="s">
        <v>20</v>
      </c>
      <c r="L355" s="14" t="s">
        <v>561</v>
      </c>
      <c r="M355" s="17">
        <v>549389.43999999994</v>
      </c>
      <c r="N355" s="17">
        <v>6354893.5700000003</v>
      </c>
    </row>
    <row r="356" spans="1:14" x14ac:dyDescent="0.25">
      <c r="A356" s="14" t="s">
        <v>1024</v>
      </c>
      <c r="B356" s="14" t="s">
        <v>35</v>
      </c>
      <c r="C356" s="14" t="s">
        <v>35</v>
      </c>
      <c r="D356" s="14" t="s">
        <v>17</v>
      </c>
      <c r="E356" s="14" t="s">
        <v>13</v>
      </c>
      <c r="F356" s="14" t="s">
        <v>16</v>
      </c>
      <c r="G356" s="14" t="s">
        <v>139</v>
      </c>
      <c r="H356" s="15">
        <v>17</v>
      </c>
      <c r="I356" s="15" t="s">
        <v>23</v>
      </c>
      <c r="J356" s="15">
        <v>0</v>
      </c>
      <c r="L356" s="14" t="s">
        <v>638</v>
      </c>
      <c r="M356" s="17">
        <v>397288.50280000002</v>
      </c>
      <c r="N356" s="17">
        <v>6425554.5292999996</v>
      </c>
    </row>
    <row r="357" spans="1:14" x14ac:dyDescent="0.25">
      <c r="A357" s="14" t="s">
        <v>1025</v>
      </c>
      <c r="B357" s="14" t="s">
        <v>4</v>
      </c>
      <c r="C357" s="14" t="s">
        <v>136</v>
      </c>
      <c r="D357" s="14" t="s">
        <v>11</v>
      </c>
      <c r="E357" s="14" t="s">
        <v>13</v>
      </c>
      <c r="F357" s="14" t="s">
        <v>16</v>
      </c>
      <c r="G357" s="14" t="s">
        <v>139</v>
      </c>
      <c r="H357" s="15">
        <v>30</v>
      </c>
      <c r="I357" s="15" t="s">
        <v>23</v>
      </c>
      <c r="J357" s="15">
        <v>0</v>
      </c>
      <c r="L357" s="14" t="s">
        <v>563</v>
      </c>
      <c r="M357" s="17">
        <v>546594.65</v>
      </c>
      <c r="N357" s="17">
        <v>6380044.21</v>
      </c>
    </row>
    <row r="358" spans="1:14" x14ac:dyDescent="0.25">
      <c r="A358" s="14" t="s">
        <v>1026</v>
      </c>
      <c r="B358" s="14" t="s">
        <v>33</v>
      </c>
      <c r="C358" s="14" t="s">
        <v>33</v>
      </c>
      <c r="D358" s="14" t="s">
        <v>17</v>
      </c>
      <c r="E358" s="14" t="s">
        <v>68</v>
      </c>
      <c r="F358" s="14" t="s">
        <v>10</v>
      </c>
      <c r="G358" s="14" t="s">
        <v>138</v>
      </c>
      <c r="H358" s="15">
        <v>39</v>
      </c>
      <c r="I358" s="15" t="s">
        <v>21</v>
      </c>
      <c r="J358" s="15">
        <v>0</v>
      </c>
      <c r="K358" s="14" t="s">
        <v>16</v>
      </c>
      <c r="L358" s="14" t="s">
        <v>565</v>
      </c>
      <c r="M358" s="17">
        <v>687978.15729999996</v>
      </c>
      <c r="N358" s="17">
        <v>6134818.3970999997</v>
      </c>
    </row>
    <row r="359" spans="1:14" x14ac:dyDescent="0.25">
      <c r="A359" s="14" t="s">
        <v>1027</v>
      </c>
      <c r="B359" s="14" t="s">
        <v>28</v>
      </c>
      <c r="C359" s="14" t="s">
        <v>3</v>
      </c>
      <c r="D359" s="14" t="s">
        <v>17</v>
      </c>
      <c r="E359" s="14" t="s">
        <v>68</v>
      </c>
      <c r="F359" s="14" t="s">
        <v>10</v>
      </c>
      <c r="G359" s="14" t="s">
        <v>138</v>
      </c>
      <c r="H359" s="15">
        <v>34</v>
      </c>
      <c r="I359" s="15" t="s">
        <v>21</v>
      </c>
      <c r="J359" s="15">
        <v>0</v>
      </c>
      <c r="K359" s="14" t="s">
        <v>20</v>
      </c>
      <c r="L359" s="14" t="s">
        <v>564</v>
      </c>
      <c r="M359" s="17">
        <v>479160.42560000002</v>
      </c>
      <c r="N359" s="17">
        <v>6204854.5639000004</v>
      </c>
    </row>
    <row r="360" spans="1:14" x14ac:dyDescent="0.25">
      <c r="A360" s="14" t="s">
        <v>1028</v>
      </c>
      <c r="B360" s="14" t="s">
        <v>30</v>
      </c>
      <c r="C360" s="14" t="s">
        <v>136</v>
      </c>
      <c r="D360" s="14" t="s">
        <v>11</v>
      </c>
      <c r="E360" s="14" t="s">
        <v>13</v>
      </c>
      <c r="F360" s="14" t="s">
        <v>16</v>
      </c>
      <c r="G360" s="14" t="s">
        <v>139</v>
      </c>
      <c r="H360" s="15">
        <v>40</v>
      </c>
      <c r="I360" s="15" t="s">
        <v>23</v>
      </c>
      <c r="J360" s="15">
        <v>1</v>
      </c>
      <c r="L360" s="14" t="s">
        <v>567</v>
      </c>
      <c r="M360" s="17">
        <v>522520.53566568001</v>
      </c>
      <c r="N360" s="17">
        <v>6245973.43365335</v>
      </c>
    </row>
    <row r="361" spans="1:14" x14ac:dyDescent="0.25">
      <c r="A361" s="14" t="s">
        <v>1029</v>
      </c>
      <c r="B361" s="14" t="s">
        <v>27</v>
      </c>
      <c r="C361" s="14" t="s">
        <v>144</v>
      </c>
      <c r="D361" s="14" t="s">
        <v>17</v>
      </c>
      <c r="E361" s="14" t="s">
        <v>70</v>
      </c>
      <c r="F361" s="14" t="s">
        <v>10</v>
      </c>
      <c r="G361" s="14" t="s">
        <v>139</v>
      </c>
      <c r="H361" s="15">
        <v>68</v>
      </c>
      <c r="I361" s="15" t="s">
        <v>23</v>
      </c>
      <c r="J361" s="15">
        <v>1</v>
      </c>
      <c r="L361" s="14" t="s">
        <v>566</v>
      </c>
      <c r="M361" s="17">
        <v>764996.28029999998</v>
      </c>
      <c r="N361" s="17">
        <v>6415171.5917999996</v>
      </c>
    </row>
    <row r="362" spans="1:14" x14ac:dyDescent="0.25">
      <c r="A362" s="14" t="s">
        <v>1030</v>
      </c>
      <c r="B362" s="14" t="s">
        <v>27</v>
      </c>
      <c r="C362" s="14" t="s">
        <v>144</v>
      </c>
      <c r="D362" s="14" t="s">
        <v>17</v>
      </c>
      <c r="E362" s="14" t="s">
        <v>68</v>
      </c>
      <c r="F362" s="14" t="s">
        <v>10</v>
      </c>
      <c r="G362" s="14" t="s">
        <v>138</v>
      </c>
      <c r="H362" s="15">
        <v>19</v>
      </c>
      <c r="I362" s="15" t="s">
        <v>21</v>
      </c>
      <c r="J362" s="15">
        <v>2</v>
      </c>
      <c r="K362" s="14" t="s">
        <v>16</v>
      </c>
      <c r="L362" s="14" t="s">
        <v>587</v>
      </c>
      <c r="M362" s="17">
        <v>766224.50919999997</v>
      </c>
      <c r="N362" s="17">
        <v>6415616.9549000002</v>
      </c>
    </row>
    <row r="363" spans="1:14" x14ac:dyDescent="0.25">
      <c r="A363" s="14" t="s">
        <v>1031</v>
      </c>
      <c r="B363" s="14" t="s">
        <v>34</v>
      </c>
      <c r="C363" s="14" t="s">
        <v>34</v>
      </c>
      <c r="D363" s="14" t="s">
        <v>17</v>
      </c>
      <c r="E363" s="14" t="s">
        <v>69</v>
      </c>
      <c r="F363" s="14" t="s">
        <v>128</v>
      </c>
      <c r="G363" s="14" t="s">
        <v>128</v>
      </c>
      <c r="H363" s="15">
        <v>66</v>
      </c>
      <c r="I363" s="15" t="s">
        <v>23</v>
      </c>
      <c r="J363" s="15">
        <v>4</v>
      </c>
      <c r="K363" s="14" t="s">
        <v>20</v>
      </c>
      <c r="L363" s="14" t="s">
        <v>575</v>
      </c>
      <c r="M363" s="17">
        <v>571622.65670000005</v>
      </c>
      <c r="N363" s="17">
        <v>6147549.1142999995</v>
      </c>
    </row>
    <row r="364" spans="1:14" x14ac:dyDescent="0.25">
      <c r="A364" s="14" t="s">
        <v>1032</v>
      </c>
      <c r="B364" s="14" t="s">
        <v>39</v>
      </c>
      <c r="C364" s="14" t="s">
        <v>39</v>
      </c>
      <c r="D364" s="14" t="s">
        <v>17</v>
      </c>
      <c r="E364" s="14" t="s">
        <v>68</v>
      </c>
      <c r="F364" s="14" t="s">
        <v>10</v>
      </c>
      <c r="G364" s="14" t="s">
        <v>138</v>
      </c>
      <c r="H364" s="15">
        <v>21</v>
      </c>
      <c r="I364" s="15" t="s">
        <v>21</v>
      </c>
      <c r="J364" s="15">
        <v>1</v>
      </c>
      <c r="K364" s="14" t="s">
        <v>16</v>
      </c>
      <c r="L364" s="14" t="s">
        <v>571</v>
      </c>
      <c r="M364" s="17">
        <v>408422.22850000003</v>
      </c>
      <c r="N364" s="17">
        <v>6526618.4780999999</v>
      </c>
    </row>
    <row r="365" spans="1:14" x14ac:dyDescent="0.25">
      <c r="A365" s="14" t="s">
        <v>1033</v>
      </c>
      <c r="B365" s="14" t="s">
        <v>26</v>
      </c>
      <c r="C365" s="14" t="s">
        <v>207</v>
      </c>
      <c r="D365" s="14" t="s">
        <v>11</v>
      </c>
      <c r="E365" s="14" t="s">
        <v>68</v>
      </c>
      <c r="F365" s="14" t="s">
        <v>18</v>
      </c>
      <c r="G365" s="14" t="s">
        <v>138</v>
      </c>
      <c r="H365" s="15">
        <v>47</v>
      </c>
      <c r="I365" s="15" t="s">
        <v>21</v>
      </c>
      <c r="J365" s="15">
        <v>0</v>
      </c>
      <c r="K365" s="14" t="s">
        <v>16</v>
      </c>
      <c r="L365" s="14" t="s">
        <v>572</v>
      </c>
      <c r="M365" s="17">
        <v>602029.44999999995</v>
      </c>
      <c r="N365" s="17">
        <v>6150421.04</v>
      </c>
    </row>
    <row r="366" spans="1:14" x14ac:dyDescent="0.25">
      <c r="A366" s="14" t="s">
        <v>1034</v>
      </c>
      <c r="B366" s="14" t="s">
        <v>25</v>
      </c>
      <c r="C366" s="14" t="s">
        <v>573</v>
      </c>
      <c r="D366" s="14" t="s">
        <v>17</v>
      </c>
      <c r="E366" s="14" t="s">
        <v>68</v>
      </c>
      <c r="F366" s="14" t="s">
        <v>18</v>
      </c>
      <c r="G366" s="14" t="s">
        <v>138</v>
      </c>
      <c r="H366" s="15">
        <v>78</v>
      </c>
      <c r="I366" s="15" t="s">
        <v>21</v>
      </c>
      <c r="J366" s="15">
        <v>1</v>
      </c>
      <c r="K366" s="14" t="s">
        <v>16</v>
      </c>
      <c r="L366" s="14" t="s">
        <v>630</v>
      </c>
      <c r="M366" s="17">
        <v>443083.50269150903</v>
      </c>
      <c r="N366" s="17">
        <v>6652531.3717590896</v>
      </c>
    </row>
    <row r="367" spans="1:14" x14ac:dyDescent="0.25">
      <c r="A367" s="14" t="s">
        <v>1035</v>
      </c>
      <c r="B367" s="14" t="s">
        <v>26</v>
      </c>
      <c r="C367" s="14" t="s">
        <v>148</v>
      </c>
      <c r="D367" s="14" t="s">
        <v>11</v>
      </c>
      <c r="E367" s="14" t="s">
        <v>69</v>
      </c>
      <c r="F367" s="14" t="s">
        <v>128</v>
      </c>
      <c r="G367" s="14" t="s">
        <v>128</v>
      </c>
      <c r="H367" s="15">
        <v>53</v>
      </c>
      <c r="I367" s="15" t="s">
        <v>21</v>
      </c>
      <c r="J367" s="15">
        <v>0</v>
      </c>
      <c r="K367" s="14" t="s">
        <v>16</v>
      </c>
      <c r="L367" s="14" t="s">
        <v>574</v>
      </c>
      <c r="M367" s="17">
        <v>588686.11405206705</v>
      </c>
      <c r="N367" s="17">
        <v>6140599.2204045597</v>
      </c>
    </row>
    <row r="368" spans="1:14" x14ac:dyDescent="0.25">
      <c r="A368" s="14" t="s">
        <v>1036</v>
      </c>
      <c r="B368" s="14" t="s">
        <v>38</v>
      </c>
      <c r="C368" s="14" t="s">
        <v>136</v>
      </c>
      <c r="D368" s="14" t="s">
        <v>11</v>
      </c>
      <c r="E368" s="14" t="s">
        <v>13</v>
      </c>
      <c r="F368" s="14" t="s">
        <v>20</v>
      </c>
      <c r="G368" s="14" t="s">
        <v>139</v>
      </c>
      <c r="H368" s="15">
        <v>75</v>
      </c>
      <c r="I368" s="15" t="s">
        <v>21</v>
      </c>
      <c r="J368" s="15">
        <v>0</v>
      </c>
      <c r="L368" s="14" t="s">
        <v>576</v>
      </c>
      <c r="M368" s="17">
        <v>747937.86</v>
      </c>
      <c r="N368" s="17">
        <v>6242813.5800000001</v>
      </c>
    </row>
    <row r="369" spans="1:14" x14ac:dyDescent="0.25">
      <c r="A369" s="14" t="s">
        <v>1036</v>
      </c>
      <c r="B369" s="14" t="s">
        <v>38</v>
      </c>
      <c r="C369" s="14" t="s">
        <v>136</v>
      </c>
      <c r="D369" s="14" t="s">
        <v>11</v>
      </c>
      <c r="E369" s="14" t="s">
        <v>13</v>
      </c>
      <c r="F369" s="14" t="s">
        <v>20</v>
      </c>
      <c r="G369" s="14" t="s">
        <v>139</v>
      </c>
      <c r="H369" s="15">
        <v>54</v>
      </c>
      <c r="I369" s="15" t="s">
        <v>23</v>
      </c>
      <c r="J369" s="15">
        <v>1</v>
      </c>
      <c r="L369" s="14" t="s">
        <v>576</v>
      </c>
      <c r="M369" s="17">
        <v>747937.86</v>
      </c>
      <c r="N369" s="17">
        <v>6242813.5800000001</v>
      </c>
    </row>
    <row r="370" spans="1:14" x14ac:dyDescent="0.25">
      <c r="A370" s="14" t="s">
        <v>1036</v>
      </c>
      <c r="B370" s="14" t="s">
        <v>38</v>
      </c>
      <c r="C370" s="14" t="s">
        <v>136</v>
      </c>
      <c r="D370" s="14" t="s">
        <v>11</v>
      </c>
      <c r="E370" s="14" t="s">
        <v>13</v>
      </c>
      <c r="F370" s="14" t="s">
        <v>20</v>
      </c>
      <c r="G370" s="14" t="s">
        <v>139</v>
      </c>
      <c r="H370" s="15">
        <v>57</v>
      </c>
      <c r="I370" s="15" t="s">
        <v>23</v>
      </c>
      <c r="J370" s="15">
        <v>0</v>
      </c>
      <c r="L370" s="14" t="s">
        <v>576</v>
      </c>
      <c r="M370" s="17">
        <v>747937.86</v>
      </c>
      <c r="N370" s="17">
        <v>6242813.5800000001</v>
      </c>
    </row>
    <row r="371" spans="1:14" ht="12.75" customHeight="1" x14ac:dyDescent="0.25">
      <c r="A371" s="14" t="s">
        <v>1037</v>
      </c>
      <c r="B371" s="14" t="s">
        <v>4</v>
      </c>
      <c r="C371" s="14" t="s">
        <v>136</v>
      </c>
      <c r="D371" s="14" t="s">
        <v>17</v>
      </c>
      <c r="E371" s="14" t="s">
        <v>13</v>
      </c>
      <c r="F371" s="14" t="s">
        <v>16</v>
      </c>
      <c r="G371" s="14" t="s">
        <v>139</v>
      </c>
      <c r="H371" s="15">
        <v>26</v>
      </c>
      <c r="I371" s="15" t="s">
        <v>21</v>
      </c>
      <c r="J371" s="15">
        <v>0</v>
      </c>
      <c r="L371" s="14" t="s">
        <v>577</v>
      </c>
      <c r="M371" s="17">
        <v>597259.16520950105</v>
      </c>
      <c r="N371" s="17">
        <v>6496007.7920452701</v>
      </c>
    </row>
    <row r="372" spans="1:14" ht="12.75" customHeight="1" x14ac:dyDescent="0.25">
      <c r="A372" s="14" t="s">
        <v>1038</v>
      </c>
      <c r="B372" s="14" t="s">
        <v>34</v>
      </c>
      <c r="C372" s="14" t="s">
        <v>34</v>
      </c>
      <c r="D372" s="14" t="s">
        <v>17</v>
      </c>
      <c r="E372" s="14" t="s">
        <v>68</v>
      </c>
      <c r="F372" s="14" t="s">
        <v>10</v>
      </c>
      <c r="G372" s="14" t="s">
        <v>138</v>
      </c>
      <c r="H372" s="15">
        <v>29</v>
      </c>
      <c r="I372" s="15" t="s">
        <v>21</v>
      </c>
      <c r="J372" s="15">
        <v>0</v>
      </c>
      <c r="K372" s="14" t="s">
        <v>20</v>
      </c>
      <c r="L372" s="14" t="s">
        <v>578</v>
      </c>
      <c r="M372" s="17">
        <v>580039.7206</v>
      </c>
      <c r="N372" s="17">
        <v>6139128.3872999996</v>
      </c>
    </row>
    <row r="373" spans="1:14" x14ac:dyDescent="0.25">
      <c r="A373" s="14" t="s">
        <v>1039</v>
      </c>
      <c r="B373" s="14" t="s">
        <v>34</v>
      </c>
      <c r="C373" s="14" t="s">
        <v>34</v>
      </c>
      <c r="D373" s="14" t="s">
        <v>17</v>
      </c>
      <c r="E373" s="14" t="s">
        <v>69</v>
      </c>
      <c r="F373" s="14" t="s">
        <v>128</v>
      </c>
      <c r="G373" s="14" t="s">
        <v>128</v>
      </c>
      <c r="H373" s="15">
        <v>14</v>
      </c>
      <c r="I373" s="15" t="s">
        <v>21</v>
      </c>
      <c r="J373" s="15">
        <v>0</v>
      </c>
      <c r="K373" s="14" t="s">
        <v>45</v>
      </c>
      <c r="L373" s="14" t="s">
        <v>579</v>
      </c>
      <c r="M373" s="17">
        <v>571317.1385</v>
      </c>
      <c r="N373" s="17">
        <v>6146679.5226999996</v>
      </c>
    </row>
    <row r="374" spans="1:14" x14ac:dyDescent="0.25">
      <c r="A374" s="14" t="s">
        <v>1040</v>
      </c>
      <c r="B374" s="14" t="s">
        <v>40</v>
      </c>
      <c r="C374" s="14" t="s">
        <v>142</v>
      </c>
      <c r="D374" s="14" t="s">
        <v>17</v>
      </c>
      <c r="E374" s="14" t="s">
        <v>68</v>
      </c>
      <c r="F374" s="14" t="s">
        <v>10</v>
      </c>
      <c r="G374" s="14" t="s">
        <v>138</v>
      </c>
      <c r="H374" s="15">
        <v>22</v>
      </c>
      <c r="I374" s="15" t="s">
        <v>23</v>
      </c>
      <c r="J374" s="15">
        <v>0</v>
      </c>
      <c r="K374" s="14" t="s">
        <v>20</v>
      </c>
      <c r="L374" s="14" t="s">
        <v>631</v>
      </c>
      <c r="M374" s="17">
        <v>555752.68845182902</v>
      </c>
      <c r="N374" s="17">
        <v>6152496.5784520097</v>
      </c>
    </row>
    <row r="375" spans="1:14" x14ac:dyDescent="0.25">
      <c r="A375" s="14" t="s">
        <v>1041</v>
      </c>
      <c r="B375" s="14" t="s">
        <v>31</v>
      </c>
      <c r="C375" s="14" t="s">
        <v>192</v>
      </c>
      <c r="D375" s="14" t="s">
        <v>11</v>
      </c>
      <c r="E375" s="14" t="s">
        <v>68</v>
      </c>
      <c r="F375" s="14" t="s">
        <v>668</v>
      </c>
      <c r="G375" s="14" t="s">
        <v>138</v>
      </c>
      <c r="H375" s="15">
        <v>70</v>
      </c>
      <c r="I375" s="15" t="s">
        <v>21</v>
      </c>
      <c r="J375" s="15">
        <v>0</v>
      </c>
      <c r="K375" s="14" t="s">
        <v>15</v>
      </c>
      <c r="L375" s="14" t="s">
        <v>580</v>
      </c>
      <c r="M375" s="17">
        <v>562861.56999999995</v>
      </c>
      <c r="N375" s="17">
        <v>6267144.5999999996</v>
      </c>
    </row>
    <row r="376" spans="1:14" x14ac:dyDescent="0.25">
      <c r="A376" s="14" t="s">
        <v>1042</v>
      </c>
      <c r="B376" s="14" t="s">
        <v>27</v>
      </c>
      <c r="C376" s="14" t="s">
        <v>136</v>
      </c>
      <c r="D376" s="14" t="s">
        <v>11</v>
      </c>
      <c r="E376" s="14" t="s">
        <v>13</v>
      </c>
      <c r="F376" s="14" t="s">
        <v>16</v>
      </c>
      <c r="G376" s="14" t="s">
        <v>138</v>
      </c>
      <c r="H376" s="15">
        <v>33</v>
      </c>
      <c r="I376" s="15" t="s">
        <v>21</v>
      </c>
      <c r="J376" s="15">
        <v>0</v>
      </c>
      <c r="L376" s="14" t="s">
        <v>581</v>
      </c>
      <c r="M376" s="17">
        <v>756873.44526874903</v>
      </c>
      <c r="N376" s="17">
        <v>6414532.2461880902</v>
      </c>
    </row>
    <row r="377" spans="1:14" x14ac:dyDescent="0.25">
      <c r="A377" s="14" t="s">
        <v>1043</v>
      </c>
      <c r="B377" s="14" t="s">
        <v>40</v>
      </c>
      <c r="C377" s="14" t="s">
        <v>40</v>
      </c>
      <c r="D377" s="14" t="s">
        <v>11</v>
      </c>
      <c r="E377" s="14" t="s">
        <v>68</v>
      </c>
      <c r="F377" s="14" t="s">
        <v>10</v>
      </c>
      <c r="G377" s="14" t="s">
        <v>138</v>
      </c>
      <c r="H377" s="15">
        <v>25</v>
      </c>
      <c r="I377" s="15" t="s">
        <v>21</v>
      </c>
      <c r="J377" s="15">
        <v>0</v>
      </c>
      <c r="K377" s="14" t="s">
        <v>20</v>
      </c>
      <c r="L377" s="14" t="s">
        <v>582</v>
      </c>
      <c r="M377" s="17">
        <v>524797.53</v>
      </c>
      <c r="N377" s="17">
        <v>6200156.7400000002</v>
      </c>
    </row>
    <row r="378" spans="1:14" x14ac:dyDescent="0.25">
      <c r="A378" s="14" t="s">
        <v>1044</v>
      </c>
      <c r="B378" s="14" t="s">
        <v>27</v>
      </c>
      <c r="C378" s="14" t="s">
        <v>136</v>
      </c>
      <c r="D378" s="14" t="s">
        <v>11</v>
      </c>
      <c r="E378" s="14" t="s">
        <v>68</v>
      </c>
      <c r="F378" s="14" t="s">
        <v>10</v>
      </c>
      <c r="G378" s="14" t="s">
        <v>138</v>
      </c>
      <c r="H378" s="15">
        <v>26</v>
      </c>
      <c r="I378" s="15" t="s">
        <v>21</v>
      </c>
      <c r="J378" s="15">
        <v>0</v>
      </c>
      <c r="K378" s="14" t="s">
        <v>45</v>
      </c>
      <c r="L378" s="14" t="s">
        <v>632</v>
      </c>
      <c r="M378" s="17">
        <v>684242.29308881401</v>
      </c>
      <c r="N378" s="17">
        <v>6379389.47600001</v>
      </c>
    </row>
    <row r="379" spans="1:14" x14ac:dyDescent="0.25">
      <c r="A379" s="14" t="s">
        <v>1045</v>
      </c>
      <c r="B379" s="14" t="s">
        <v>34</v>
      </c>
      <c r="C379" s="14" t="s">
        <v>34</v>
      </c>
      <c r="D379" s="14" t="s">
        <v>17</v>
      </c>
      <c r="E379" s="14" t="s">
        <v>69</v>
      </c>
      <c r="F379" s="14" t="s">
        <v>128</v>
      </c>
      <c r="G379" s="14" t="s">
        <v>128</v>
      </c>
      <c r="H379" s="15">
        <v>46</v>
      </c>
      <c r="I379" s="15" t="s">
        <v>23</v>
      </c>
      <c r="J379" s="15">
        <v>0</v>
      </c>
      <c r="K379" s="14" t="s">
        <v>45</v>
      </c>
      <c r="L379" s="14" t="s">
        <v>583</v>
      </c>
      <c r="M379" s="17">
        <v>571025.1827</v>
      </c>
      <c r="N379" s="17">
        <v>6148525.4627999999</v>
      </c>
    </row>
    <row r="380" spans="1:14" x14ac:dyDescent="0.25">
      <c r="A380" s="14" t="s">
        <v>1046</v>
      </c>
      <c r="B380" s="14" t="s">
        <v>34</v>
      </c>
      <c r="C380" s="14" t="s">
        <v>34</v>
      </c>
      <c r="D380" s="14" t="s">
        <v>17</v>
      </c>
      <c r="E380" s="14" t="s">
        <v>68</v>
      </c>
      <c r="F380" s="14" t="s">
        <v>10</v>
      </c>
      <c r="G380" s="14" t="s">
        <v>138</v>
      </c>
      <c r="H380" s="15">
        <v>50</v>
      </c>
      <c r="I380" s="15" t="s">
        <v>21</v>
      </c>
      <c r="J380" s="15">
        <v>1</v>
      </c>
      <c r="K380" s="14" t="s">
        <v>45</v>
      </c>
      <c r="L380" s="14" t="s">
        <v>579</v>
      </c>
      <c r="M380" s="17">
        <v>571317.1385</v>
      </c>
      <c r="N380" s="17">
        <v>6146679.5226999996</v>
      </c>
    </row>
    <row r="381" spans="1:14" x14ac:dyDescent="0.25">
      <c r="A381" s="14" t="s">
        <v>1047</v>
      </c>
      <c r="B381" s="14" t="s">
        <v>25</v>
      </c>
      <c r="C381" s="14" t="s">
        <v>136</v>
      </c>
      <c r="D381" s="14" t="s">
        <v>11</v>
      </c>
      <c r="E381" s="14" t="s">
        <v>13</v>
      </c>
      <c r="F381" s="14" t="s">
        <v>16</v>
      </c>
      <c r="G381" s="14" t="s">
        <v>138</v>
      </c>
      <c r="H381" s="15">
        <v>37</v>
      </c>
      <c r="I381" s="15" t="s">
        <v>21</v>
      </c>
      <c r="J381" s="15">
        <v>0</v>
      </c>
      <c r="L381" s="14" t="s">
        <v>584</v>
      </c>
      <c r="M381" s="17">
        <v>542235.80021943199</v>
      </c>
      <c r="N381" s="17">
        <v>6624293.9236175297</v>
      </c>
    </row>
    <row r="382" spans="1:14" x14ac:dyDescent="0.25">
      <c r="A382" s="14" t="s">
        <v>1048</v>
      </c>
      <c r="B382" s="14" t="s">
        <v>28</v>
      </c>
      <c r="C382" s="14" t="s">
        <v>136</v>
      </c>
      <c r="D382" s="14" t="s">
        <v>11</v>
      </c>
      <c r="E382" s="14" t="s">
        <v>68</v>
      </c>
      <c r="F382" s="14" t="s">
        <v>20</v>
      </c>
      <c r="G382" s="14" t="s">
        <v>138</v>
      </c>
      <c r="H382" s="15">
        <v>40</v>
      </c>
      <c r="I382" s="15" t="s">
        <v>21</v>
      </c>
      <c r="J382" s="15">
        <v>0</v>
      </c>
      <c r="K382" s="14" t="s">
        <v>45</v>
      </c>
      <c r="L382" s="14" t="s">
        <v>585</v>
      </c>
      <c r="M382" s="17">
        <v>465836.24</v>
      </c>
      <c r="N382" s="17">
        <v>6227860.4100000001</v>
      </c>
    </row>
    <row r="383" spans="1:14" x14ac:dyDescent="0.25">
      <c r="A383" s="14" t="s">
        <v>1049</v>
      </c>
      <c r="B383" s="14" t="s">
        <v>34</v>
      </c>
      <c r="C383" s="14" t="s">
        <v>34</v>
      </c>
      <c r="D383" s="14" t="s">
        <v>17</v>
      </c>
      <c r="E383" s="14" t="s">
        <v>68</v>
      </c>
      <c r="F383" s="14" t="s">
        <v>10</v>
      </c>
      <c r="G383" s="14" t="s">
        <v>138</v>
      </c>
      <c r="H383" s="15">
        <v>23</v>
      </c>
      <c r="I383" s="15" t="s">
        <v>21</v>
      </c>
      <c r="J383" s="15">
        <v>0</v>
      </c>
      <c r="K383" s="14" t="s">
        <v>45</v>
      </c>
      <c r="L383" s="14" t="s">
        <v>196</v>
      </c>
      <c r="M383" s="17">
        <v>580311.28639999998</v>
      </c>
      <c r="N383" s="17">
        <v>6141546.9105000002</v>
      </c>
    </row>
    <row r="384" spans="1:14" x14ac:dyDescent="0.25">
      <c r="A384" s="14" t="s">
        <v>1050</v>
      </c>
      <c r="B384" s="14" t="s">
        <v>4</v>
      </c>
      <c r="C384" s="14" t="s">
        <v>136</v>
      </c>
      <c r="D384" s="14" t="s">
        <v>11</v>
      </c>
      <c r="E384" s="14" t="s">
        <v>68</v>
      </c>
      <c r="F384" s="14" t="s">
        <v>10</v>
      </c>
      <c r="G384" s="14" t="s">
        <v>139</v>
      </c>
      <c r="H384" s="15">
        <v>52</v>
      </c>
      <c r="I384" s="15" t="s">
        <v>23</v>
      </c>
      <c r="J384" s="15">
        <v>1</v>
      </c>
      <c r="K384" s="14" t="s">
        <v>15</v>
      </c>
      <c r="L384" s="14" t="s">
        <v>589</v>
      </c>
      <c r="M384" s="17">
        <v>686645.51599999995</v>
      </c>
      <c r="N384" s="17">
        <v>6439953.4179999996</v>
      </c>
    </row>
    <row r="385" spans="1:14" x14ac:dyDescent="0.25">
      <c r="A385" s="14" t="s">
        <v>1051</v>
      </c>
      <c r="B385" s="14" t="s">
        <v>34</v>
      </c>
      <c r="C385" s="14" t="s">
        <v>34</v>
      </c>
      <c r="D385" s="14" t="s">
        <v>11</v>
      </c>
      <c r="E385" s="14" t="s">
        <v>13</v>
      </c>
      <c r="F385" s="14" t="s">
        <v>16</v>
      </c>
      <c r="G385" s="14" t="s">
        <v>138</v>
      </c>
      <c r="H385" s="15">
        <v>43</v>
      </c>
      <c r="I385" s="15" t="s">
        <v>23</v>
      </c>
      <c r="J385" s="15">
        <v>0</v>
      </c>
      <c r="L385" s="14" t="s">
        <v>590</v>
      </c>
      <c r="M385" s="17">
        <v>567562.32999999996</v>
      </c>
      <c r="N385" s="17">
        <v>6153319.29</v>
      </c>
    </row>
    <row r="386" spans="1:14" x14ac:dyDescent="0.25">
      <c r="A386" s="14" t="s">
        <v>1052</v>
      </c>
      <c r="B386" s="14" t="s">
        <v>31</v>
      </c>
      <c r="C386" s="14" t="s">
        <v>136</v>
      </c>
      <c r="D386" s="14" t="s">
        <v>11</v>
      </c>
      <c r="E386" s="14" t="s">
        <v>68</v>
      </c>
      <c r="F386" s="14" t="s">
        <v>20</v>
      </c>
      <c r="G386" s="14" t="s">
        <v>138</v>
      </c>
      <c r="H386" s="15">
        <v>70</v>
      </c>
      <c r="I386" s="15" t="s">
        <v>21</v>
      </c>
      <c r="J386" s="15">
        <v>0</v>
      </c>
      <c r="K386" s="14" t="s">
        <v>15</v>
      </c>
      <c r="L386" s="14" t="s">
        <v>591</v>
      </c>
      <c r="M386" s="17">
        <v>573838.47</v>
      </c>
      <c r="N386" s="17">
        <v>6215921.1900000004</v>
      </c>
    </row>
    <row r="387" spans="1:14" x14ac:dyDescent="0.25">
      <c r="A387" s="14" t="s">
        <v>1053</v>
      </c>
      <c r="B387" s="14" t="s">
        <v>28</v>
      </c>
      <c r="C387" s="14" t="s">
        <v>136</v>
      </c>
      <c r="D387" s="14" t="s">
        <v>11</v>
      </c>
      <c r="E387" s="14" t="s">
        <v>13</v>
      </c>
      <c r="F387" s="14" t="s">
        <v>16</v>
      </c>
      <c r="G387" s="14" t="s">
        <v>138</v>
      </c>
      <c r="H387" s="15">
        <v>59</v>
      </c>
      <c r="I387" s="15" t="s">
        <v>21</v>
      </c>
      <c r="J387" s="15">
        <v>0</v>
      </c>
      <c r="L387" s="14" t="s">
        <v>592</v>
      </c>
      <c r="M387" s="17">
        <v>452088.44</v>
      </c>
      <c r="N387" s="17">
        <v>6247145.9299999997</v>
      </c>
    </row>
    <row r="388" spans="1:14" x14ac:dyDescent="0.25">
      <c r="A388" s="14" t="s">
        <v>1054</v>
      </c>
      <c r="B388" s="14" t="s">
        <v>27</v>
      </c>
      <c r="C388" s="14" t="s">
        <v>136</v>
      </c>
      <c r="D388" s="14" t="s">
        <v>11</v>
      </c>
      <c r="E388" s="14" t="s">
        <v>13</v>
      </c>
      <c r="F388" s="14" t="s">
        <v>16</v>
      </c>
      <c r="G388" s="14" t="s">
        <v>138</v>
      </c>
      <c r="H388" s="15">
        <v>52</v>
      </c>
      <c r="I388" s="15" t="s">
        <v>21</v>
      </c>
      <c r="J388" s="15">
        <v>1</v>
      </c>
      <c r="L388" s="14" t="s">
        <v>595</v>
      </c>
      <c r="M388" s="17">
        <v>772244.34096791002</v>
      </c>
      <c r="N388" s="17">
        <v>6403894.2782332897</v>
      </c>
    </row>
    <row r="389" spans="1:14" x14ac:dyDescent="0.25">
      <c r="A389" s="14" t="s">
        <v>1055</v>
      </c>
      <c r="B389" s="14" t="s">
        <v>29</v>
      </c>
      <c r="C389" s="14" t="s">
        <v>136</v>
      </c>
      <c r="D389" s="14" t="s">
        <v>11</v>
      </c>
      <c r="E389" s="14" t="s">
        <v>70</v>
      </c>
      <c r="F389" s="14" t="s">
        <v>10</v>
      </c>
      <c r="G389" s="14" t="s">
        <v>138</v>
      </c>
      <c r="H389" s="15">
        <v>16</v>
      </c>
      <c r="I389" s="15" t="s">
        <v>21</v>
      </c>
      <c r="J389" s="15">
        <v>0</v>
      </c>
      <c r="L389" s="14" t="s">
        <v>593</v>
      </c>
      <c r="M389" s="17">
        <v>550213.34</v>
      </c>
      <c r="N389" s="17">
        <v>6339635.2300000004</v>
      </c>
    </row>
    <row r="390" spans="1:14" x14ac:dyDescent="0.25">
      <c r="A390" s="14" t="s">
        <v>1056</v>
      </c>
      <c r="B390" s="14" t="s">
        <v>34</v>
      </c>
      <c r="C390" s="14" t="s">
        <v>34</v>
      </c>
      <c r="D390" s="14" t="s">
        <v>17</v>
      </c>
      <c r="E390" s="14" t="s">
        <v>69</v>
      </c>
      <c r="F390" s="14" t="s">
        <v>128</v>
      </c>
      <c r="G390" s="14" t="s">
        <v>128</v>
      </c>
      <c r="H390" s="15">
        <v>60</v>
      </c>
      <c r="I390" s="15" t="s">
        <v>23</v>
      </c>
      <c r="J390" s="15">
        <v>7</v>
      </c>
      <c r="K390" s="14" t="s">
        <v>10</v>
      </c>
      <c r="L390" s="14" t="s">
        <v>665</v>
      </c>
      <c r="M390" s="18">
        <v>575091.12399999995</v>
      </c>
      <c r="N390" s="18">
        <v>6143282.2444000002</v>
      </c>
    </row>
    <row r="391" spans="1:14" x14ac:dyDescent="0.25">
      <c r="A391" s="14" t="s">
        <v>1057</v>
      </c>
      <c r="B391" s="14" t="s">
        <v>34</v>
      </c>
      <c r="C391" s="14" t="s">
        <v>34</v>
      </c>
      <c r="D391" s="14" t="s">
        <v>17</v>
      </c>
      <c r="E391" s="14" t="s">
        <v>70</v>
      </c>
      <c r="F391" s="14" t="s">
        <v>10</v>
      </c>
      <c r="G391" s="14" t="s">
        <v>138</v>
      </c>
      <c r="H391" s="15">
        <v>51</v>
      </c>
      <c r="I391" s="15" t="s">
        <v>21</v>
      </c>
      <c r="J391" s="15">
        <v>7</v>
      </c>
      <c r="L391" s="14" t="s">
        <v>666</v>
      </c>
      <c r="M391" s="18">
        <v>574426.96849999996</v>
      </c>
      <c r="N391" s="18">
        <v>6144173.4227</v>
      </c>
    </row>
    <row r="392" spans="1:14" x14ac:dyDescent="0.25">
      <c r="A392" s="14" t="s">
        <v>1058</v>
      </c>
      <c r="B392" s="14" t="s">
        <v>4</v>
      </c>
      <c r="C392" s="14" t="s">
        <v>136</v>
      </c>
      <c r="D392" s="14" t="s">
        <v>11</v>
      </c>
      <c r="E392" s="14" t="s">
        <v>68</v>
      </c>
      <c r="F392" s="14" t="s">
        <v>10</v>
      </c>
      <c r="G392" s="14" t="s">
        <v>138</v>
      </c>
      <c r="H392" s="15">
        <v>70</v>
      </c>
      <c r="I392" s="15" t="s">
        <v>21</v>
      </c>
      <c r="J392" s="15">
        <v>0</v>
      </c>
      <c r="K392" s="14" t="s">
        <v>16</v>
      </c>
      <c r="L392" s="14" t="s">
        <v>596</v>
      </c>
      <c r="M392" s="17">
        <v>608906.75</v>
      </c>
      <c r="N392" s="17">
        <v>6490649.1500000004</v>
      </c>
    </row>
    <row r="393" spans="1:14" ht="14.25" customHeight="1" x14ac:dyDescent="0.25">
      <c r="A393" s="14" t="s">
        <v>1059</v>
      </c>
      <c r="B393" s="14" t="s">
        <v>25</v>
      </c>
      <c r="C393" s="14" t="s">
        <v>25</v>
      </c>
      <c r="D393" s="14" t="s">
        <v>17</v>
      </c>
      <c r="E393" s="14" t="s">
        <v>70</v>
      </c>
      <c r="F393" s="14" t="s">
        <v>10</v>
      </c>
      <c r="G393" s="14" t="s">
        <v>139</v>
      </c>
      <c r="H393" s="15">
        <v>15</v>
      </c>
      <c r="I393" s="15" t="s">
        <v>23</v>
      </c>
      <c r="J393" s="15">
        <v>1</v>
      </c>
      <c r="L393" s="14" t="s">
        <v>594</v>
      </c>
      <c r="M393" s="17">
        <v>550355.62679999997</v>
      </c>
      <c r="N393" s="17">
        <v>6635775.4374000002</v>
      </c>
    </row>
    <row r="394" spans="1:14" ht="14.25" customHeight="1" x14ac:dyDescent="0.25">
      <c r="A394" s="14" t="s">
        <v>1060</v>
      </c>
      <c r="B394" s="14" t="s">
        <v>39</v>
      </c>
      <c r="C394" s="14" t="s">
        <v>39</v>
      </c>
      <c r="D394" s="14" t="s">
        <v>17</v>
      </c>
      <c r="E394" s="14" t="s">
        <v>69</v>
      </c>
      <c r="F394" s="14" t="s">
        <v>128</v>
      </c>
      <c r="G394" s="14" t="s">
        <v>128</v>
      </c>
      <c r="H394" s="15">
        <v>60</v>
      </c>
      <c r="I394" s="15" t="s">
        <v>21</v>
      </c>
      <c r="J394" s="15">
        <v>0</v>
      </c>
      <c r="K394" s="14" t="s">
        <v>15</v>
      </c>
      <c r="L394" s="14" t="s">
        <v>597</v>
      </c>
      <c r="M394" s="17">
        <v>410843.5772</v>
      </c>
      <c r="N394" s="17">
        <v>6527395.8458000002</v>
      </c>
    </row>
    <row r="395" spans="1:14" x14ac:dyDescent="0.25">
      <c r="A395" s="14" t="s">
        <v>1061</v>
      </c>
      <c r="B395" s="14" t="s">
        <v>33</v>
      </c>
      <c r="C395" s="14" t="s">
        <v>136</v>
      </c>
      <c r="D395" s="14" t="s">
        <v>11</v>
      </c>
      <c r="E395" s="14" t="s">
        <v>68</v>
      </c>
      <c r="F395" s="14" t="s">
        <v>20</v>
      </c>
      <c r="G395" s="14" t="s">
        <v>139</v>
      </c>
      <c r="H395" s="15">
        <v>40</v>
      </c>
      <c r="I395" s="15" t="s">
        <v>21</v>
      </c>
      <c r="J395" s="15">
        <v>0</v>
      </c>
      <c r="K395" s="14" t="s">
        <v>16</v>
      </c>
      <c r="L395" s="14" t="s">
        <v>598</v>
      </c>
      <c r="M395" s="17">
        <v>693847.05</v>
      </c>
      <c r="N395" s="17">
        <v>6148891.7400000002</v>
      </c>
    </row>
    <row r="396" spans="1:14" x14ac:dyDescent="0.25">
      <c r="A396" s="14" t="s">
        <v>1062</v>
      </c>
      <c r="B396" s="14" t="s">
        <v>40</v>
      </c>
      <c r="C396" s="14" t="s">
        <v>600</v>
      </c>
      <c r="D396" s="14" t="s">
        <v>11</v>
      </c>
      <c r="E396" s="14" t="s">
        <v>68</v>
      </c>
      <c r="F396" s="14" t="s">
        <v>16</v>
      </c>
      <c r="G396" s="14" t="s">
        <v>138</v>
      </c>
      <c r="H396" s="15">
        <v>30</v>
      </c>
      <c r="I396" s="15" t="s">
        <v>21</v>
      </c>
      <c r="J396" s="15">
        <v>0</v>
      </c>
      <c r="K396" s="14" t="s">
        <v>15</v>
      </c>
      <c r="L396" s="14" t="s">
        <v>599</v>
      </c>
      <c r="M396" s="17">
        <v>518598.31</v>
      </c>
      <c r="N396" s="17">
        <v>6201608.9100000001</v>
      </c>
    </row>
    <row r="397" spans="1:14" ht="12" customHeight="1" x14ac:dyDescent="0.25">
      <c r="A397" s="14" t="s">
        <v>1063</v>
      </c>
      <c r="B397" s="14" t="s">
        <v>28</v>
      </c>
      <c r="C397" s="14" t="s">
        <v>214</v>
      </c>
      <c r="D397" s="14" t="s">
        <v>11</v>
      </c>
      <c r="E397" s="14" t="s">
        <v>68</v>
      </c>
      <c r="F397" s="14" t="s">
        <v>20</v>
      </c>
      <c r="G397" s="14" t="s">
        <v>138</v>
      </c>
      <c r="H397" s="15">
        <v>70</v>
      </c>
      <c r="I397" s="15" t="s">
        <v>21</v>
      </c>
      <c r="J397" s="15">
        <v>0</v>
      </c>
      <c r="K397" s="14" t="s">
        <v>15</v>
      </c>
      <c r="L397" s="14" t="s">
        <v>603</v>
      </c>
      <c r="M397" s="17">
        <v>379817.59</v>
      </c>
      <c r="N397" s="17">
        <v>6252138.7999999998</v>
      </c>
    </row>
    <row r="398" spans="1:14" x14ac:dyDescent="0.25">
      <c r="A398" s="14" t="s">
        <v>1064</v>
      </c>
      <c r="B398" s="14" t="s">
        <v>34</v>
      </c>
      <c r="C398" s="14" t="s">
        <v>34</v>
      </c>
      <c r="D398" s="14" t="s">
        <v>17</v>
      </c>
      <c r="E398" s="14" t="s">
        <v>69</v>
      </c>
      <c r="F398" s="14" t="s">
        <v>128</v>
      </c>
      <c r="G398" s="14" t="s">
        <v>128</v>
      </c>
      <c r="H398" s="15">
        <v>60</v>
      </c>
      <c r="I398" s="15" t="s">
        <v>21</v>
      </c>
      <c r="J398" s="15">
        <v>0</v>
      </c>
      <c r="K398" s="14" t="s">
        <v>10</v>
      </c>
      <c r="L398" s="14" t="s">
        <v>601</v>
      </c>
      <c r="M398" s="17">
        <v>576774.20959999994</v>
      </c>
      <c r="N398" s="17">
        <v>6147885.6331000002</v>
      </c>
    </row>
    <row r="399" spans="1:14" x14ac:dyDescent="0.25">
      <c r="A399" s="14" t="s">
        <v>1065</v>
      </c>
      <c r="B399" s="14" t="s">
        <v>34</v>
      </c>
      <c r="C399" s="14" t="s">
        <v>34</v>
      </c>
      <c r="D399" s="14" t="s">
        <v>17</v>
      </c>
      <c r="E399" s="14" t="s">
        <v>68</v>
      </c>
      <c r="F399" s="14" t="s">
        <v>18</v>
      </c>
      <c r="G399" s="14" t="s">
        <v>138</v>
      </c>
      <c r="H399" s="15">
        <v>71</v>
      </c>
      <c r="I399" s="15" t="s">
        <v>21</v>
      </c>
      <c r="J399" s="15">
        <v>1</v>
      </c>
      <c r="K399" s="14" t="s">
        <v>10</v>
      </c>
      <c r="L399" s="14" t="s">
        <v>610</v>
      </c>
      <c r="M399" s="17">
        <v>572221.10800000001</v>
      </c>
      <c r="N399" s="17">
        <v>6148862.8657</v>
      </c>
    </row>
    <row r="400" spans="1:14" x14ac:dyDescent="0.25">
      <c r="A400" s="14" t="s">
        <v>1066</v>
      </c>
      <c r="B400" s="14" t="s">
        <v>36</v>
      </c>
      <c r="C400" s="14" t="s">
        <v>161</v>
      </c>
      <c r="D400" s="14" t="s">
        <v>11</v>
      </c>
      <c r="E400" s="14" t="s">
        <v>69</v>
      </c>
      <c r="F400" s="14" t="s">
        <v>128</v>
      </c>
      <c r="G400" s="14" t="s">
        <v>128</v>
      </c>
      <c r="H400" s="15">
        <v>44</v>
      </c>
      <c r="I400" s="15" t="s">
        <v>21</v>
      </c>
      <c r="J400" s="15">
        <v>0</v>
      </c>
      <c r="K400" s="14" t="s">
        <v>20</v>
      </c>
      <c r="L400" s="14" t="s">
        <v>602</v>
      </c>
      <c r="M400" s="17">
        <v>437900.39</v>
      </c>
      <c r="N400" s="17">
        <v>6379962.8300000001</v>
      </c>
    </row>
    <row r="401" spans="1:14" x14ac:dyDescent="0.25">
      <c r="A401" s="14" t="s">
        <v>1066</v>
      </c>
      <c r="B401" s="14" t="s">
        <v>28</v>
      </c>
      <c r="C401" s="14" t="s">
        <v>205</v>
      </c>
      <c r="D401" s="14" t="s">
        <v>17</v>
      </c>
      <c r="E401" s="14" t="s">
        <v>68</v>
      </c>
      <c r="F401" s="14" t="s">
        <v>10</v>
      </c>
      <c r="G401" s="14" t="s">
        <v>138</v>
      </c>
      <c r="H401" s="15">
        <v>65</v>
      </c>
      <c r="I401" s="15" t="s">
        <v>21</v>
      </c>
      <c r="J401" s="15">
        <v>1</v>
      </c>
      <c r="K401" s="14" t="s">
        <v>16</v>
      </c>
      <c r="L401" s="14" t="s">
        <v>611</v>
      </c>
      <c r="M401" s="17">
        <v>422765.20809999999</v>
      </c>
      <c r="N401" s="17">
        <v>6186576.5728000002</v>
      </c>
    </row>
    <row r="402" spans="1:14" x14ac:dyDescent="0.25">
      <c r="A402" s="14" t="s">
        <v>1067</v>
      </c>
      <c r="B402" s="14" t="s">
        <v>29</v>
      </c>
      <c r="C402" s="14" t="s">
        <v>136</v>
      </c>
      <c r="D402" s="14" t="s">
        <v>11</v>
      </c>
      <c r="E402" s="14" t="s">
        <v>68</v>
      </c>
      <c r="F402" s="14" t="s">
        <v>10</v>
      </c>
      <c r="G402" s="14" t="s">
        <v>138</v>
      </c>
      <c r="H402" s="15">
        <v>42</v>
      </c>
      <c r="I402" s="15" t="s">
        <v>21</v>
      </c>
      <c r="J402" s="15">
        <v>0</v>
      </c>
      <c r="K402" s="14" t="s">
        <v>15</v>
      </c>
      <c r="L402" s="14" t="s">
        <v>604</v>
      </c>
      <c r="M402" s="17">
        <v>586418.89977897005</v>
      </c>
      <c r="N402" s="17">
        <v>6318272.2917887</v>
      </c>
    </row>
    <row r="403" spans="1:14" x14ac:dyDescent="0.25">
      <c r="A403" s="14" t="s">
        <v>1068</v>
      </c>
      <c r="B403" s="14" t="s">
        <v>26</v>
      </c>
      <c r="C403" s="14" t="s">
        <v>649</v>
      </c>
      <c r="D403" s="14" t="s">
        <v>11</v>
      </c>
      <c r="E403" s="14" t="s">
        <v>68</v>
      </c>
      <c r="F403" s="14" t="s">
        <v>10</v>
      </c>
      <c r="G403" s="14" t="s">
        <v>138</v>
      </c>
      <c r="H403" s="15">
        <v>16</v>
      </c>
      <c r="I403" s="15" t="s">
        <v>21</v>
      </c>
      <c r="J403" s="15">
        <v>15</v>
      </c>
      <c r="K403" s="14" t="s">
        <v>20</v>
      </c>
      <c r="L403" s="14" t="s">
        <v>211</v>
      </c>
      <c r="M403" s="17">
        <v>643574.94999999995</v>
      </c>
      <c r="N403" s="17">
        <v>6150285.9800000004</v>
      </c>
    </row>
    <row r="404" spans="1:14" x14ac:dyDescent="0.25">
      <c r="A404" s="14" t="s">
        <v>1069</v>
      </c>
      <c r="B404" s="14" t="s">
        <v>34</v>
      </c>
      <c r="C404" s="14" t="s">
        <v>34</v>
      </c>
      <c r="D404" s="14" t="s">
        <v>17</v>
      </c>
      <c r="E404" s="14" t="s">
        <v>68</v>
      </c>
      <c r="F404" s="14" t="s">
        <v>10</v>
      </c>
      <c r="G404" s="14" t="s">
        <v>138</v>
      </c>
      <c r="H404" s="15">
        <v>23</v>
      </c>
      <c r="I404" s="15" t="s">
        <v>21</v>
      </c>
      <c r="J404" s="15">
        <v>9</v>
      </c>
      <c r="K404" s="14" t="s">
        <v>16</v>
      </c>
      <c r="L404" s="14" t="s">
        <v>622</v>
      </c>
      <c r="M404" s="17">
        <v>578789.44620000001</v>
      </c>
      <c r="N404" s="17">
        <v>6142649.9538000003</v>
      </c>
    </row>
    <row r="405" spans="1:14" x14ac:dyDescent="0.25">
      <c r="A405" s="14" t="s">
        <v>1070</v>
      </c>
      <c r="B405" s="14" t="s">
        <v>33</v>
      </c>
      <c r="C405" s="14" t="s">
        <v>33</v>
      </c>
      <c r="D405" s="14" t="s">
        <v>17</v>
      </c>
      <c r="E405" s="14" t="s">
        <v>69</v>
      </c>
      <c r="F405" s="14" t="s">
        <v>128</v>
      </c>
      <c r="G405" s="14" t="s">
        <v>128</v>
      </c>
      <c r="H405" s="15">
        <v>23</v>
      </c>
      <c r="I405" s="15" t="s">
        <v>23</v>
      </c>
      <c r="J405" s="15">
        <v>1</v>
      </c>
      <c r="K405" s="14" t="s">
        <v>10</v>
      </c>
      <c r="L405" s="14" t="s">
        <v>605</v>
      </c>
      <c r="M405" s="17">
        <v>684233.96677160403</v>
      </c>
      <c r="N405" s="17">
        <v>6137614.99140938</v>
      </c>
    </row>
    <row r="406" spans="1:14" x14ac:dyDescent="0.25">
      <c r="A406" s="14" t="s">
        <v>1071</v>
      </c>
      <c r="B406" s="14" t="s">
        <v>35</v>
      </c>
      <c r="C406" s="14" t="s">
        <v>35</v>
      </c>
      <c r="D406" s="14" t="s">
        <v>17</v>
      </c>
      <c r="E406" s="14" t="s">
        <v>70</v>
      </c>
      <c r="F406" s="14" t="s">
        <v>10</v>
      </c>
      <c r="G406" s="14" t="s">
        <v>138</v>
      </c>
      <c r="H406" s="15">
        <v>18</v>
      </c>
      <c r="I406" s="15" t="s">
        <v>21</v>
      </c>
      <c r="J406" s="15">
        <v>0</v>
      </c>
      <c r="L406" s="14" t="s">
        <v>209</v>
      </c>
      <c r="M406" s="17">
        <v>398722.66639999999</v>
      </c>
      <c r="N406" s="17">
        <v>6428490.0766000003</v>
      </c>
    </row>
    <row r="407" spans="1:14" ht="12.75" customHeight="1" x14ac:dyDescent="0.25">
      <c r="A407" s="14" t="s">
        <v>1072</v>
      </c>
      <c r="B407" s="14" t="s">
        <v>34</v>
      </c>
      <c r="C407" s="14" t="s">
        <v>34</v>
      </c>
      <c r="D407" s="14" t="s">
        <v>17</v>
      </c>
      <c r="E407" s="14" t="s">
        <v>69</v>
      </c>
      <c r="F407" s="14" t="s">
        <v>128</v>
      </c>
      <c r="G407" s="14" t="s">
        <v>128</v>
      </c>
      <c r="H407" s="15">
        <v>84</v>
      </c>
      <c r="I407" s="15" t="s">
        <v>21</v>
      </c>
      <c r="J407" s="15">
        <v>1</v>
      </c>
      <c r="K407" s="14" t="s">
        <v>16</v>
      </c>
      <c r="L407" s="14" t="s">
        <v>612</v>
      </c>
      <c r="M407" s="17">
        <v>576324.92409999995</v>
      </c>
      <c r="N407" s="17">
        <v>6137851.4137000004</v>
      </c>
    </row>
    <row r="408" spans="1:14" x14ac:dyDescent="0.25">
      <c r="A408" s="14" t="s">
        <v>1073</v>
      </c>
      <c r="B408" s="14" t="s">
        <v>26</v>
      </c>
      <c r="C408" s="14" t="s">
        <v>148</v>
      </c>
      <c r="D408" s="14" t="s">
        <v>11</v>
      </c>
      <c r="E408" s="14" t="s">
        <v>13</v>
      </c>
      <c r="F408" s="14" t="s">
        <v>16</v>
      </c>
      <c r="G408" s="14" t="s">
        <v>138</v>
      </c>
      <c r="H408" s="15">
        <v>24</v>
      </c>
      <c r="I408" s="15" t="s">
        <v>21</v>
      </c>
      <c r="J408" s="15">
        <v>1</v>
      </c>
      <c r="L408" s="14" t="s">
        <v>606</v>
      </c>
      <c r="M408" s="17">
        <v>590664.93300076097</v>
      </c>
      <c r="N408" s="17">
        <v>6146377.95831721</v>
      </c>
    </row>
    <row r="409" spans="1:14" x14ac:dyDescent="0.25">
      <c r="A409" s="14" t="s">
        <v>1074</v>
      </c>
      <c r="B409" s="14" t="s">
        <v>33</v>
      </c>
      <c r="C409" s="14" t="s">
        <v>33</v>
      </c>
      <c r="D409" s="14" t="s">
        <v>17</v>
      </c>
      <c r="E409" s="14" t="s">
        <v>68</v>
      </c>
      <c r="F409" s="14" t="s">
        <v>10</v>
      </c>
      <c r="G409" s="14" t="s">
        <v>138</v>
      </c>
      <c r="H409" s="15">
        <v>40</v>
      </c>
      <c r="I409" s="15" t="s">
        <v>21</v>
      </c>
      <c r="J409" s="15">
        <v>1</v>
      </c>
      <c r="K409" s="14" t="s">
        <v>10</v>
      </c>
      <c r="L409" s="14" t="s">
        <v>565</v>
      </c>
      <c r="M409" s="17">
        <v>687978.15729999996</v>
      </c>
      <c r="N409" s="17">
        <v>6134818.3970999997</v>
      </c>
    </row>
    <row r="410" spans="1:14" x14ac:dyDescent="0.25">
      <c r="A410" s="14" t="s">
        <v>1075</v>
      </c>
      <c r="B410" s="14" t="s">
        <v>26</v>
      </c>
      <c r="C410" s="14" t="s">
        <v>26</v>
      </c>
      <c r="D410" s="14" t="s">
        <v>17</v>
      </c>
      <c r="E410" s="14" t="s">
        <v>69</v>
      </c>
      <c r="F410" s="14" t="s">
        <v>128</v>
      </c>
      <c r="G410" s="14" t="s">
        <v>128</v>
      </c>
      <c r="H410" s="15">
        <v>82</v>
      </c>
      <c r="I410" s="15" t="s">
        <v>21</v>
      </c>
      <c r="J410" s="15">
        <v>0</v>
      </c>
      <c r="K410" s="14" t="s">
        <v>15</v>
      </c>
      <c r="L410" s="14" t="s">
        <v>633</v>
      </c>
      <c r="M410" s="17">
        <v>590588.6</v>
      </c>
      <c r="N410" s="17">
        <v>6146057.5999999996</v>
      </c>
    </row>
    <row r="411" spans="1:14" x14ac:dyDescent="0.25">
      <c r="A411" s="14" t="s">
        <v>1076</v>
      </c>
      <c r="B411" s="14" t="s">
        <v>30</v>
      </c>
      <c r="C411" s="14" t="s">
        <v>153</v>
      </c>
      <c r="D411" s="14" t="s">
        <v>17</v>
      </c>
      <c r="E411" s="14" t="s">
        <v>68</v>
      </c>
      <c r="F411" s="14" t="s">
        <v>10</v>
      </c>
      <c r="G411" s="14" t="s">
        <v>138</v>
      </c>
      <c r="H411" s="15">
        <v>20</v>
      </c>
      <c r="I411" s="15" t="s">
        <v>21</v>
      </c>
      <c r="J411" s="15">
        <v>1</v>
      </c>
      <c r="K411" s="14" t="s">
        <v>20</v>
      </c>
      <c r="L411" s="14" t="s">
        <v>607</v>
      </c>
      <c r="M411" s="17">
        <v>510253.51289999997</v>
      </c>
      <c r="N411" s="17">
        <v>6291756.0384999998</v>
      </c>
    </row>
    <row r="412" spans="1:14" x14ac:dyDescent="0.25">
      <c r="A412" s="14" t="s">
        <v>1077</v>
      </c>
      <c r="B412" s="14" t="s">
        <v>41</v>
      </c>
      <c r="C412" s="14" t="s">
        <v>163</v>
      </c>
      <c r="D412" s="14" t="s">
        <v>17</v>
      </c>
      <c r="E412" s="14" t="s">
        <v>13</v>
      </c>
      <c r="F412" s="14" t="s">
        <v>10</v>
      </c>
      <c r="G412" s="14" t="s">
        <v>138</v>
      </c>
      <c r="H412" s="15">
        <v>57</v>
      </c>
      <c r="I412" s="15" t="s">
        <v>21</v>
      </c>
      <c r="J412" s="15">
        <v>0</v>
      </c>
      <c r="L412" s="14" t="s">
        <v>608</v>
      </c>
      <c r="M412" s="17">
        <v>404177.55690000003</v>
      </c>
      <c r="N412" s="17">
        <v>6319237.3033999996</v>
      </c>
    </row>
    <row r="413" spans="1:14" x14ac:dyDescent="0.25">
      <c r="A413" s="14" t="s">
        <v>1078</v>
      </c>
      <c r="B413" s="14" t="s">
        <v>26</v>
      </c>
      <c r="C413" s="14" t="s">
        <v>197</v>
      </c>
      <c r="D413" s="14" t="s">
        <v>11</v>
      </c>
      <c r="E413" s="14" t="s">
        <v>68</v>
      </c>
      <c r="F413" s="14" t="s">
        <v>10</v>
      </c>
      <c r="G413" s="14" t="s">
        <v>138</v>
      </c>
      <c r="H413" s="15">
        <v>58</v>
      </c>
      <c r="I413" s="15" t="s">
        <v>21</v>
      </c>
      <c r="J413" s="15">
        <v>1</v>
      </c>
      <c r="K413" s="14" t="s">
        <v>16</v>
      </c>
      <c r="L413" s="14" t="s">
        <v>609</v>
      </c>
      <c r="M413" s="17">
        <v>612740.41</v>
      </c>
      <c r="N413" s="17">
        <v>6155616.21</v>
      </c>
    </row>
    <row r="414" spans="1:14" x14ac:dyDescent="0.25">
      <c r="A414" s="14" t="s">
        <v>1079</v>
      </c>
      <c r="B414" s="14" t="s">
        <v>26</v>
      </c>
      <c r="C414" s="14" t="s">
        <v>148</v>
      </c>
      <c r="D414" s="14" t="s">
        <v>17</v>
      </c>
      <c r="E414" s="14" t="s">
        <v>13</v>
      </c>
      <c r="F414" s="14" t="s">
        <v>20</v>
      </c>
      <c r="G414" s="14" t="s">
        <v>138</v>
      </c>
      <c r="H414" s="15">
        <v>47</v>
      </c>
      <c r="I414" s="15" t="s">
        <v>21</v>
      </c>
      <c r="J414" s="15">
        <v>17</v>
      </c>
      <c r="L414" s="14" t="s">
        <v>660</v>
      </c>
      <c r="M414" s="18">
        <v>586833.95810000005</v>
      </c>
      <c r="N414" s="18">
        <v>6142114.0554</v>
      </c>
    </row>
    <row r="415" spans="1:14" x14ac:dyDescent="0.25">
      <c r="A415" s="14" t="s">
        <v>1080</v>
      </c>
      <c r="B415" s="14" t="s">
        <v>26</v>
      </c>
      <c r="C415" s="14" t="s">
        <v>219</v>
      </c>
      <c r="D415" s="14" t="s">
        <v>11</v>
      </c>
      <c r="E415" s="14" t="s">
        <v>13</v>
      </c>
      <c r="F415" s="14" t="s">
        <v>10</v>
      </c>
      <c r="G415" s="14" t="s">
        <v>138</v>
      </c>
      <c r="H415" s="15">
        <v>19</v>
      </c>
      <c r="I415" s="15" t="s">
        <v>21</v>
      </c>
      <c r="J415" s="15">
        <v>0</v>
      </c>
      <c r="L415" s="14" t="s">
        <v>628</v>
      </c>
      <c r="M415" s="17">
        <v>626159.86584000499</v>
      </c>
      <c r="N415" s="17">
        <v>6183155.7379704602</v>
      </c>
    </row>
    <row r="416" spans="1:14" x14ac:dyDescent="0.25">
      <c r="A416" s="14" t="s">
        <v>1081</v>
      </c>
      <c r="B416" s="14" t="s">
        <v>34</v>
      </c>
      <c r="C416" s="14" t="s">
        <v>34</v>
      </c>
      <c r="D416" s="14" t="s">
        <v>17</v>
      </c>
      <c r="E416" s="14" t="s">
        <v>68</v>
      </c>
      <c r="F416" s="14" t="s">
        <v>16</v>
      </c>
      <c r="G416" s="14" t="s">
        <v>139</v>
      </c>
      <c r="H416" s="15">
        <v>86</v>
      </c>
      <c r="I416" s="15" t="s">
        <v>21</v>
      </c>
      <c r="J416" s="15">
        <v>24</v>
      </c>
      <c r="K416" s="14" t="s">
        <v>16</v>
      </c>
      <c r="L416" s="14" t="s">
        <v>661</v>
      </c>
      <c r="M416" s="18">
        <v>579069.92059999995</v>
      </c>
      <c r="N416" s="18">
        <v>6142002.1727999998</v>
      </c>
    </row>
    <row r="417" spans="1:14" x14ac:dyDescent="0.25">
      <c r="A417" s="14" t="s">
        <v>1082</v>
      </c>
      <c r="B417" s="12" t="s">
        <v>41</v>
      </c>
      <c r="C417" s="14" t="s">
        <v>158</v>
      </c>
      <c r="D417" s="14" t="s">
        <v>17</v>
      </c>
      <c r="E417" s="14" t="s">
        <v>68</v>
      </c>
      <c r="F417" s="14" t="s">
        <v>10</v>
      </c>
      <c r="G417" s="14" t="s">
        <v>138</v>
      </c>
      <c r="H417" s="15">
        <v>19</v>
      </c>
      <c r="I417" s="15" t="s">
        <v>21</v>
      </c>
      <c r="J417" s="15">
        <v>0</v>
      </c>
      <c r="K417" s="14" t="s">
        <v>15</v>
      </c>
      <c r="L417" s="14" t="s">
        <v>613</v>
      </c>
      <c r="M417" s="18">
        <v>386844.11589999998</v>
      </c>
      <c r="N417" s="18">
        <v>6288634.9066000003</v>
      </c>
    </row>
    <row r="418" spans="1:14" x14ac:dyDescent="0.25">
      <c r="A418" s="14" t="s">
        <v>1083</v>
      </c>
      <c r="B418" s="14" t="s">
        <v>34</v>
      </c>
      <c r="C418" s="14" t="s">
        <v>34</v>
      </c>
      <c r="D418" s="14" t="s">
        <v>17</v>
      </c>
      <c r="E418" s="14" t="s">
        <v>68</v>
      </c>
      <c r="F418" s="14" t="s">
        <v>10</v>
      </c>
      <c r="G418" s="14" t="s">
        <v>138</v>
      </c>
      <c r="H418" s="15">
        <v>22</v>
      </c>
      <c r="I418" s="15" t="s">
        <v>21</v>
      </c>
      <c r="J418" s="15">
        <v>0</v>
      </c>
      <c r="K418" s="14" t="s">
        <v>20</v>
      </c>
      <c r="L418" s="14" t="s">
        <v>614</v>
      </c>
      <c r="M418" s="18">
        <v>574206.88639999996</v>
      </c>
      <c r="N418" s="18">
        <v>6136807.8718999997</v>
      </c>
    </row>
    <row r="419" spans="1:14" x14ac:dyDescent="0.25">
      <c r="A419" s="14" t="s">
        <v>1084</v>
      </c>
      <c r="B419" s="14" t="s">
        <v>28</v>
      </c>
      <c r="C419" s="14" t="s">
        <v>191</v>
      </c>
      <c r="D419" s="14" t="s">
        <v>17</v>
      </c>
      <c r="E419" s="14" t="s">
        <v>68</v>
      </c>
      <c r="F419" s="14" t="s">
        <v>16</v>
      </c>
      <c r="G419" s="14" t="s">
        <v>138</v>
      </c>
      <c r="H419" s="15">
        <v>66</v>
      </c>
      <c r="I419" s="15" t="s">
        <v>21</v>
      </c>
      <c r="J419" s="15">
        <v>0</v>
      </c>
      <c r="K419" s="14" t="s">
        <v>20</v>
      </c>
      <c r="L419" s="14" t="s">
        <v>615</v>
      </c>
      <c r="M419" s="18">
        <v>468138.241259715</v>
      </c>
      <c r="N419" s="18">
        <v>6213356.5882072998</v>
      </c>
    </row>
    <row r="420" spans="1:14" x14ac:dyDescent="0.25">
      <c r="A420" s="14" t="s">
        <v>1085</v>
      </c>
      <c r="B420" s="14" t="s">
        <v>26</v>
      </c>
      <c r="C420" s="14" t="s">
        <v>148</v>
      </c>
      <c r="D420" s="14" t="s">
        <v>17</v>
      </c>
      <c r="E420" s="14" t="s">
        <v>68</v>
      </c>
      <c r="F420" s="14" t="s">
        <v>10</v>
      </c>
      <c r="G420" s="14" t="s">
        <v>138</v>
      </c>
      <c r="H420" s="15">
        <v>29</v>
      </c>
      <c r="I420" s="15" t="s">
        <v>21</v>
      </c>
      <c r="J420" s="15">
        <v>0</v>
      </c>
      <c r="K420" s="14" t="s">
        <v>16</v>
      </c>
      <c r="L420" s="14" t="s">
        <v>617</v>
      </c>
      <c r="M420" s="17">
        <v>586361.23180118704</v>
      </c>
      <c r="N420" s="17">
        <v>6141759.6045455001</v>
      </c>
    </row>
    <row r="421" spans="1:14" x14ac:dyDescent="0.25">
      <c r="A421" s="14" t="s">
        <v>1086</v>
      </c>
      <c r="B421" s="14" t="s">
        <v>31</v>
      </c>
      <c r="C421" s="14" t="s">
        <v>31</v>
      </c>
      <c r="D421" s="14" t="s">
        <v>11</v>
      </c>
      <c r="E421" s="14" t="s">
        <v>68</v>
      </c>
      <c r="F421" s="14" t="s">
        <v>10</v>
      </c>
      <c r="G421" s="14" t="s">
        <v>138</v>
      </c>
      <c r="H421" s="15">
        <v>23</v>
      </c>
      <c r="I421" s="15" t="s">
        <v>23</v>
      </c>
      <c r="J421" s="15">
        <v>18</v>
      </c>
      <c r="K421" s="14" t="s">
        <v>20</v>
      </c>
      <c r="L421" s="14" t="s">
        <v>662</v>
      </c>
      <c r="M421" s="18">
        <v>561579.58234673401</v>
      </c>
      <c r="N421" s="18">
        <v>6217911.3994002501</v>
      </c>
    </row>
    <row r="422" spans="1:14" x14ac:dyDescent="0.25">
      <c r="A422" s="14" t="s">
        <v>1087</v>
      </c>
      <c r="B422" s="14" t="s">
        <v>27</v>
      </c>
      <c r="C422" s="14" t="s">
        <v>620</v>
      </c>
      <c r="D422" s="14" t="s">
        <v>11</v>
      </c>
      <c r="E422" s="14" t="s">
        <v>68</v>
      </c>
      <c r="F422" s="14" t="s">
        <v>16</v>
      </c>
      <c r="G422" s="14" t="s">
        <v>138</v>
      </c>
      <c r="H422" s="15">
        <v>29</v>
      </c>
      <c r="I422" s="15" t="s">
        <v>23</v>
      </c>
      <c r="J422" s="15">
        <v>0</v>
      </c>
      <c r="K422" s="14" t="s">
        <v>20</v>
      </c>
      <c r="L422" s="14" t="s">
        <v>619</v>
      </c>
      <c r="M422" s="17">
        <v>686420.79599725199</v>
      </c>
      <c r="N422" s="17">
        <v>6374804.6070854999</v>
      </c>
    </row>
    <row r="423" spans="1:14" x14ac:dyDescent="0.25">
      <c r="A423" s="14" t="s">
        <v>1088</v>
      </c>
      <c r="B423" s="14" t="s">
        <v>41</v>
      </c>
      <c r="C423" s="14" t="s">
        <v>215</v>
      </c>
      <c r="D423" s="14" t="s">
        <v>11</v>
      </c>
      <c r="E423" s="14" t="s">
        <v>13</v>
      </c>
      <c r="F423" s="14" t="s">
        <v>10</v>
      </c>
      <c r="G423" s="14" t="s">
        <v>138</v>
      </c>
      <c r="H423" s="15">
        <v>31</v>
      </c>
      <c r="I423" s="15" t="s">
        <v>21</v>
      </c>
      <c r="J423" s="15">
        <v>0</v>
      </c>
      <c r="L423" s="14" t="s">
        <v>621</v>
      </c>
      <c r="M423" s="17">
        <v>430521.23989455902</v>
      </c>
      <c r="N423" s="17">
        <v>6287425.52243983</v>
      </c>
    </row>
    <row r="424" spans="1:14" x14ac:dyDescent="0.25">
      <c r="A424" s="14" t="s">
        <v>1089</v>
      </c>
      <c r="B424" s="14" t="s">
        <v>26</v>
      </c>
      <c r="C424" s="14" t="s">
        <v>136</v>
      </c>
      <c r="D424" s="14" t="s">
        <v>11</v>
      </c>
      <c r="E424" s="14" t="s">
        <v>13</v>
      </c>
      <c r="F424" s="14" t="s">
        <v>16</v>
      </c>
      <c r="G424" s="14" t="s">
        <v>138</v>
      </c>
      <c r="H424" s="15">
        <v>22</v>
      </c>
      <c r="I424" s="15" t="s">
        <v>21</v>
      </c>
      <c r="J424" s="15">
        <v>0</v>
      </c>
      <c r="L424" s="14" t="s">
        <v>616</v>
      </c>
      <c r="M424" s="17">
        <v>586766.96</v>
      </c>
      <c r="N424" s="17">
        <v>6179551.4400000004</v>
      </c>
    </row>
    <row r="425" spans="1:14" x14ac:dyDescent="0.25">
      <c r="A425" s="14" t="s">
        <v>1090</v>
      </c>
      <c r="B425" s="14" t="s">
        <v>38</v>
      </c>
      <c r="C425" s="14" t="s">
        <v>407</v>
      </c>
      <c r="D425" s="14" t="s">
        <v>11</v>
      </c>
      <c r="E425" s="14" t="s">
        <v>13</v>
      </c>
      <c r="F425" s="14" t="s">
        <v>20</v>
      </c>
      <c r="G425" s="14" t="s">
        <v>138</v>
      </c>
      <c r="H425" s="15">
        <v>39</v>
      </c>
      <c r="I425" s="15" t="s">
        <v>21</v>
      </c>
      <c r="J425" s="15">
        <v>0</v>
      </c>
      <c r="L425" s="14" t="s">
        <v>618</v>
      </c>
      <c r="M425" s="17">
        <v>790608.55</v>
      </c>
      <c r="N425" s="17">
        <v>6194890.4100000001</v>
      </c>
    </row>
    <row r="426" spans="1:14" x14ac:dyDescent="0.25">
      <c r="A426" s="14" t="s">
        <v>1091</v>
      </c>
      <c r="B426" s="14" t="s">
        <v>36</v>
      </c>
      <c r="C426" s="14" t="s">
        <v>182</v>
      </c>
      <c r="D426" s="14" t="s">
        <v>11</v>
      </c>
      <c r="E426" s="14" t="s">
        <v>68</v>
      </c>
      <c r="F426" s="14" t="s">
        <v>10</v>
      </c>
      <c r="G426" s="14" t="s">
        <v>138</v>
      </c>
      <c r="H426" s="15">
        <v>63</v>
      </c>
      <c r="I426" s="15" t="s">
        <v>21</v>
      </c>
      <c r="J426" s="15">
        <v>0</v>
      </c>
      <c r="K426" s="14" t="s">
        <v>20</v>
      </c>
      <c r="L426" s="14" t="s">
        <v>627</v>
      </c>
      <c r="M426" s="17">
        <v>390712.76</v>
      </c>
      <c r="N426" s="17">
        <v>6329092.7999999998</v>
      </c>
    </row>
    <row r="427" spans="1:14" x14ac:dyDescent="0.25">
      <c r="A427" s="14" t="s">
        <v>1092</v>
      </c>
      <c r="B427" s="14" t="s">
        <v>35</v>
      </c>
      <c r="C427" s="14" t="s">
        <v>35</v>
      </c>
      <c r="D427" s="14" t="s">
        <v>17</v>
      </c>
      <c r="E427" s="14" t="s">
        <v>69</v>
      </c>
      <c r="F427" s="14" t="s">
        <v>128</v>
      </c>
      <c r="G427" s="14" t="s">
        <v>128</v>
      </c>
      <c r="H427" s="15">
        <v>86</v>
      </c>
      <c r="I427" s="15" t="s">
        <v>23</v>
      </c>
      <c r="J427" s="15">
        <v>1</v>
      </c>
      <c r="K427" s="14" t="s">
        <v>10</v>
      </c>
      <c r="L427" s="14" t="s">
        <v>635</v>
      </c>
      <c r="M427" s="17">
        <v>397651.5944</v>
      </c>
      <c r="N427" s="17">
        <v>6424388.8267000001</v>
      </c>
    </row>
    <row r="428" spans="1:14" x14ac:dyDescent="0.25">
      <c r="A428" s="14" t="s">
        <v>1093</v>
      </c>
      <c r="B428" s="14" t="s">
        <v>38</v>
      </c>
      <c r="C428" s="14" t="s">
        <v>38</v>
      </c>
      <c r="D428" s="14" t="s">
        <v>17</v>
      </c>
      <c r="E428" s="14" t="s">
        <v>13</v>
      </c>
      <c r="F428" s="14" t="s">
        <v>16</v>
      </c>
      <c r="G428" s="14" t="s">
        <v>139</v>
      </c>
      <c r="H428" s="15">
        <v>19</v>
      </c>
      <c r="I428" s="15" t="s">
        <v>23</v>
      </c>
      <c r="J428" s="15">
        <v>5</v>
      </c>
      <c r="L428" s="14" t="s">
        <v>650</v>
      </c>
      <c r="M428" s="17">
        <v>743619.56090117805</v>
      </c>
      <c r="N428" s="17">
        <v>6183760.7713603303</v>
      </c>
    </row>
    <row r="429" spans="1:14" x14ac:dyDescent="0.25">
      <c r="A429" s="14" t="s">
        <v>1094</v>
      </c>
      <c r="B429" s="14" t="s">
        <v>26</v>
      </c>
      <c r="C429" s="14" t="s">
        <v>136</v>
      </c>
      <c r="D429" s="14" t="s">
        <v>11</v>
      </c>
      <c r="E429" s="14" t="s">
        <v>13</v>
      </c>
      <c r="F429" s="14" t="s">
        <v>10</v>
      </c>
      <c r="G429" s="14" t="s">
        <v>138</v>
      </c>
      <c r="H429" s="15">
        <v>20</v>
      </c>
      <c r="I429" s="15" t="s">
        <v>23</v>
      </c>
      <c r="J429" s="15">
        <v>1</v>
      </c>
      <c r="L429" s="14" t="s">
        <v>636</v>
      </c>
      <c r="M429" s="17">
        <v>593822.17000000004</v>
      </c>
      <c r="N429" s="17">
        <v>6172925.5899999999</v>
      </c>
    </row>
    <row r="430" spans="1:14" x14ac:dyDescent="0.25">
      <c r="A430" s="14" t="s">
        <v>1095</v>
      </c>
      <c r="B430" s="14" t="s">
        <v>26</v>
      </c>
      <c r="C430" s="14" t="s">
        <v>637</v>
      </c>
      <c r="D430" s="14" t="s">
        <v>11</v>
      </c>
      <c r="E430" s="14" t="s">
        <v>68</v>
      </c>
      <c r="F430" s="14" t="s">
        <v>18</v>
      </c>
      <c r="G430" s="14" t="s">
        <v>138</v>
      </c>
      <c r="H430" s="15">
        <v>43</v>
      </c>
      <c r="I430" s="15" t="s">
        <v>21</v>
      </c>
      <c r="J430" s="15">
        <v>0</v>
      </c>
      <c r="K430" s="14" t="s">
        <v>16</v>
      </c>
      <c r="L430" s="14" t="s">
        <v>634</v>
      </c>
      <c r="M430" s="17">
        <v>603823.74</v>
      </c>
      <c r="N430" s="17">
        <v>6155639.04</v>
      </c>
    </row>
    <row r="431" spans="1:14" x14ac:dyDescent="0.25">
      <c r="A431" s="14" t="s">
        <v>1096</v>
      </c>
      <c r="B431" s="14" t="s">
        <v>34</v>
      </c>
      <c r="C431" s="14" t="s">
        <v>34</v>
      </c>
      <c r="D431" s="14" t="s">
        <v>17</v>
      </c>
      <c r="E431" s="14" t="s">
        <v>69</v>
      </c>
      <c r="F431" s="14" t="s">
        <v>128</v>
      </c>
      <c r="G431" s="14" t="s">
        <v>128</v>
      </c>
      <c r="H431" s="15">
        <v>76</v>
      </c>
      <c r="I431" s="15" t="s">
        <v>21</v>
      </c>
      <c r="J431" s="15">
        <v>4</v>
      </c>
      <c r="K431" s="14" t="s">
        <v>10</v>
      </c>
      <c r="L431" s="14" t="s">
        <v>657</v>
      </c>
      <c r="M431" s="18">
        <v>572103.38829999999</v>
      </c>
      <c r="N431" s="18">
        <v>6147194.4791999999</v>
      </c>
    </row>
    <row r="432" spans="1:14" x14ac:dyDescent="0.25">
      <c r="A432" s="14" t="s">
        <v>1097</v>
      </c>
      <c r="B432" s="14" t="s">
        <v>26</v>
      </c>
      <c r="C432" s="14" t="s">
        <v>207</v>
      </c>
      <c r="D432" s="14" t="s">
        <v>17</v>
      </c>
      <c r="E432" s="14" t="s">
        <v>68</v>
      </c>
      <c r="F432" s="14" t="s">
        <v>10</v>
      </c>
      <c r="G432" s="14" t="s">
        <v>138</v>
      </c>
      <c r="H432" s="15">
        <v>62</v>
      </c>
      <c r="I432" s="15" t="s">
        <v>21</v>
      </c>
      <c r="J432" s="15">
        <v>1</v>
      </c>
      <c r="K432" s="14" t="s">
        <v>45</v>
      </c>
      <c r="L432" s="14" t="s">
        <v>639</v>
      </c>
      <c r="M432" s="17">
        <v>593369.64193515305</v>
      </c>
      <c r="N432" s="17">
        <v>6145951.21167285</v>
      </c>
    </row>
    <row r="433" spans="1:14" x14ac:dyDescent="0.25">
      <c r="A433" s="14" t="s">
        <v>1098</v>
      </c>
      <c r="B433" s="14" t="s">
        <v>35</v>
      </c>
      <c r="C433" s="14" t="s">
        <v>35</v>
      </c>
      <c r="D433" s="14" t="s">
        <v>17</v>
      </c>
      <c r="E433" s="14" t="s">
        <v>426</v>
      </c>
      <c r="F433" s="14" t="s">
        <v>10</v>
      </c>
      <c r="G433" s="14" t="s">
        <v>138</v>
      </c>
      <c r="H433" s="15">
        <v>68</v>
      </c>
      <c r="I433" s="15" t="s">
        <v>21</v>
      </c>
      <c r="J433" s="15">
        <v>11</v>
      </c>
      <c r="L433" s="14" t="s">
        <v>659</v>
      </c>
      <c r="M433" s="18">
        <v>399416.46629999997</v>
      </c>
      <c r="N433" s="18">
        <v>6425422.0904000001</v>
      </c>
    </row>
    <row r="434" spans="1:14" x14ac:dyDescent="0.25">
      <c r="A434" s="14" t="s">
        <v>1099</v>
      </c>
      <c r="B434" s="14" t="s">
        <v>26</v>
      </c>
      <c r="C434" s="14" t="s">
        <v>641</v>
      </c>
      <c r="D434" s="14" t="s">
        <v>11</v>
      </c>
      <c r="E434" s="14" t="s">
        <v>68</v>
      </c>
      <c r="F434" s="14" t="s">
        <v>10</v>
      </c>
      <c r="G434" s="14" t="s">
        <v>138</v>
      </c>
      <c r="H434" s="15">
        <v>23</v>
      </c>
      <c r="I434" s="15" t="s">
        <v>21</v>
      </c>
      <c r="J434" s="15">
        <v>0</v>
      </c>
      <c r="K434" s="14" t="s">
        <v>15</v>
      </c>
      <c r="L434" s="14" t="s">
        <v>640</v>
      </c>
      <c r="M434" s="17">
        <v>625253.85</v>
      </c>
      <c r="N434" s="17">
        <v>6153552.3200000003</v>
      </c>
    </row>
    <row r="435" spans="1:14" x14ac:dyDescent="0.25">
      <c r="A435" s="14" t="s">
        <v>1100</v>
      </c>
      <c r="B435" s="14" t="s">
        <v>40</v>
      </c>
      <c r="C435" s="14" t="s">
        <v>40</v>
      </c>
      <c r="D435" s="14" t="s">
        <v>11</v>
      </c>
      <c r="E435" s="14" t="s">
        <v>13</v>
      </c>
      <c r="F435" s="14" t="s">
        <v>16</v>
      </c>
      <c r="G435" s="14" t="s">
        <v>139</v>
      </c>
      <c r="H435" s="15">
        <v>22</v>
      </c>
      <c r="I435" s="15" t="s">
        <v>21</v>
      </c>
      <c r="J435" s="15">
        <v>7</v>
      </c>
      <c r="L435" s="14" t="s">
        <v>663</v>
      </c>
      <c r="M435" s="18">
        <v>541821.14</v>
      </c>
      <c r="N435" s="18">
        <v>6191074.4299999997</v>
      </c>
    </row>
    <row r="436" spans="1:14" x14ac:dyDescent="0.25">
      <c r="A436" s="14" t="s">
        <v>1101</v>
      </c>
      <c r="B436" s="14" t="s">
        <v>26</v>
      </c>
      <c r="C436" s="14" t="s">
        <v>26</v>
      </c>
      <c r="D436" s="14" t="s">
        <v>11</v>
      </c>
      <c r="E436" s="14" t="s">
        <v>70</v>
      </c>
      <c r="F436" s="14" t="s">
        <v>10</v>
      </c>
      <c r="G436" s="14" t="s">
        <v>138</v>
      </c>
      <c r="H436" s="15">
        <v>61</v>
      </c>
      <c r="I436" s="15" t="s">
        <v>21</v>
      </c>
      <c r="J436" s="15">
        <v>3</v>
      </c>
      <c r="L436" s="14" t="s">
        <v>658</v>
      </c>
      <c r="M436" s="18">
        <v>558259.18000000005</v>
      </c>
      <c r="N436" s="18">
        <v>6179682.6399999997</v>
      </c>
    </row>
    <row r="437" spans="1:14" x14ac:dyDescent="0.25">
      <c r="A437" s="14" t="s">
        <v>1102</v>
      </c>
      <c r="B437" s="14" t="s">
        <v>34</v>
      </c>
      <c r="C437" s="14" t="s">
        <v>34</v>
      </c>
      <c r="D437" s="14" t="s">
        <v>17</v>
      </c>
      <c r="E437" s="14" t="s">
        <v>13</v>
      </c>
      <c r="F437" s="14" t="s">
        <v>16</v>
      </c>
      <c r="G437" s="14" t="s">
        <v>139</v>
      </c>
      <c r="H437" s="15">
        <v>41</v>
      </c>
      <c r="I437" s="15" t="s">
        <v>23</v>
      </c>
      <c r="J437" s="15">
        <v>1</v>
      </c>
      <c r="L437" s="14" t="s">
        <v>642</v>
      </c>
      <c r="M437" s="17">
        <v>571691.99750000006</v>
      </c>
      <c r="N437" s="17">
        <v>6148296.7911999999</v>
      </c>
    </row>
    <row r="438" spans="1:14" x14ac:dyDescent="0.25">
      <c r="A438" s="14" t="s">
        <v>1103</v>
      </c>
      <c r="B438" s="14" t="s">
        <v>34</v>
      </c>
      <c r="C438" s="14" t="s">
        <v>34</v>
      </c>
      <c r="D438" s="14" t="s">
        <v>11</v>
      </c>
      <c r="E438" s="14" t="s">
        <v>68</v>
      </c>
      <c r="F438" s="14" t="s">
        <v>10</v>
      </c>
      <c r="G438" s="14" t="s">
        <v>138</v>
      </c>
      <c r="H438" s="15">
        <v>52</v>
      </c>
      <c r="I438" s="15" t="s">
        <v>21</v>
      </c>
      <c r="J438" s="15">
        <v>0</v>
      </c>
      <c r="K438" s="14" t="s">
        <v>20</v>
      </c>
      <c r="L438" s="14" t="s">
        <v>645</v>
      </c>
      <c r="M438" s="17">
        <v>571003.14420838398</v>
      </c>
      <c r="N438" s="17">
        <v>6150576.7162939003</v>
      </c>
    </row>
    <row r="439" spans="1:14" x14ac:dyDescent="0.25">
      <c r="A439" s="14" t="s">
        <v>1104</v>
      </c>
      <c r="B439" s="14" t="s">
        <v>26</v>
      </c>
      <c r="C439" s="14" t="s">
        <v>643</v>
      </c>
      <c r="D439" s="14" t="s">
        <v>17</v>
      </c>
      <c r="E439" s="14" t="s">
        <v>70</v>
      </c>
      <c r="F439" s="14" t="s">
        <v>10</v>
      </c>
      <c r="G439" s="14" t="s">
        <v>139</v>
      </c>
      <c r="H439" s="15">
        <v>25</v>
      </c>
      <c r="I439" s="15" t="s">
        <v>21</v>
      </c>
      <c r="J439" s="15">
        <v>1</v>
      </c>
      <c r="L439" s="14" t="s">
        <v>644</v>
      </c>
      <c r="M439" s="17">
        <v>631918.17550000001</v>
      </c>
      <c r="N439" s="17">
        <v>6182011.6438999996</v>
      </c>
    </row>
    <row r="440" spans="1:14" x14ac:dyDescent="0.25">
      <c r="A440" s="14" t="s">
        <v>1105</v>
      </c>
      <c r="B440" s="14" t="s">
        <v>34</v>
      </c>
      <c r="C440" s="14" t="s">
        <v>34</v>
      </c>
      <c r="D440" s="14" t="s">
        <v>17</v>
      </c>
      <c r="E440" s="14" t="s">
        <v>69</v>
      </c>
      <c r="F440" s="14" t="s">
        <v>128</v>
      </c>
      <c r="G440" s="14" t="s">
        <v>128</v>
      </c>
      <c r="H440" s="15">
        <v>64</v>
      </c>
      <c r="I440" s="15" t="s">
        <v>21</v>
      </c>
      <c r="J440" s="15">
        <v>1</v>
      </c>
      <c r="K440" s="14" t="s">
        <v>45</v>
      </c>
      <c r="L440" s="14" t="s">
        <v>646</v>
      </c>
      <c r="M440" s="17">
        <v>571618.53480000002</v>
      </c>
      <c r="N440" s="17">
        <v>6145133.3234999999</v>
      </c>
    </row>
    <row r="441" spans="1:14" x14ac:dyDescent="0.25">
      <c r="A441" s="14" t="s">
        <v>1106</v>
      </c>
      <c r="B441" s="14" t="s">
        <v>29</v>
      </c>
      <c r="C441" s="14" t="s">
        <v>189</v>
      </c>
      <c r="D441" s="14" t="s">
        <v>17</v>
      </c>
      <c r="E441" s="14" t="s">
        <v>68</v>
      </c>
      <c r="F441" s="14" t="s">
        <v>20</v>
      </c>
      <c r="G441" s="14" t="s">
        <v>138</v>
      </c>
      <c r="H441" s="15">
        <v>34</v>
      </c>
      <c r="I441" s="15" t="s">
        <v>21</v>
      </c>
      <c r="J441" s="15">
        <v>2</v>
      </c>
      <c r="K441" s="14" t="s">
        <v>20</v>
      </c>
      <c r="L441" s="14" t="s">
        <v>651</v>
      </c>
      <c r="M441" s="17">
        <v>634036.86256911501</v>
      </c>
      <c r="N441" s="17">
        <v>6379528.2233119002</v>
      </c>
    </row>
    <row r="442" spans="1:14" x14ac:dyDescent="0.25">
      <c r="A442" s="14" t="s">
        <v>1107</v>
      </c>
      <c r="B442" s="14" t="s">
        <v>33</v>
      </c>
      <c r="C442" s="14" t="s">
        <v>648</v>
      </c>
      <c r="D442" s="14" t="s">
        <v>11</v>
      </c>
      <c r="E442" s="14" t="s">
        <v>13</v>
      </c>
      <c r="F442" s="14" t="s">
        <v>16</v>
      </c>
      <c r="G442" s="14" t="s">
        <v>138</v>
      </c>
      <c r="H442" s="15">
        <v>62</v>
      </c>
      <c r="I442" s="15" t="s">
        <v>23</v>
      </c>
      <c r="J442" s="15">
        <v>0</v>
      </c>
      <c r="L442" s="14" t="s">
        <v>647</v>
      </c>
      <c r="M442" s="17">
        <v>716601.87</v>
      </c>
      <c r="N442" s="17">
        <v>6152876</v>
      </c>
    </row>
    <row r="443" spans="1:14" x14ac:dyDescent="0.25">
      <c r="A443" s="14" t="s">
        <v>1108</v>
      </c>
      <c r="B443" s="14" t="s">
        <v>26</v>
      </c>
      <c r="C443" s="14" t="s">
        <v>438</v>
      </c>
      <c r="D443" s="14" t="s">
        <v>17</v>
      </c>
      <c r="E443" s="14" t="s">
        <v>68</v>
      </c>
      <c r="F443" s="14" t="s">
        <v>18</v>
      </c>
      <c r="G443" s="14" t="s">
        <v>138</v>
      </c>
      <c r="H443" s="15">
        <v>82</v>
      </c>
      <c r="I443" s="15" t="s">
        <v>21</v>
      </c>
      <c r="J443" s="15">
        <v>2</v>
      </c>
      <c r="K443" s="14" t="s">
        <v>10</v>
      </c>
      <c r="L443" s="14" t="s">
        <v>652</v>
      </c>
      <c r="M443" s="17">
        <v>595271.62253863504</v>
      </c>
      <c r="N443" s="17">
        <v>6148122.3834168902</v>
      </c>
    </row>
    <row r="444" spans="1:14" x14ac:dyDescent="0.25">
      <c r="A444" s="14" t="s">
        <v>1109</v>
      </c>
      <c r="B444" s="14" t="s">
        <v>26</v>
      </c>
      <c r="C444" s="14" t="s">
        <v>208</v>
      </c>
      <c r="D444" s="14" t="s">
        <v>11</v>
      </c>
      <c r="E444" s="14" t="s">
        <v>68</v>
      </c>
      <c r="F444" s="14" t="s">
        <v>10</v>
      </c>
      <c r="G444" s="14" t="s">
        <v>138</v>
      </c>
      <c r="H444" s="15">
        <v>53</v>
      </c>
      <c r="I444" s="15" t="s">
        <v>21</v>
      </c>
      <c r="J444" s="15">
        <v>1</v>
      </c>
      <c r="K444" s="14" t="s">
        <v>15</v>
      </c>
      <c r="L444" s="14" t="s">
        <v>653</v>
      </c>
      <c r="M444" s="17">
        <v>578542.4</v>
      </c>
      <c r="N444" s="17">
        <v>6180553.1399999997</v>
      </c>
    </row>
    <row r="445" spans="1:14" x14ac:dyDescent="0.25">
      <c r="A445" s="14" t="s">
        <v>1110</v>
      </c>
      <c r="B445" s="14" t="s">
        <v>28</v>
      </c>
      <c r="C445" s="14" t="s">
        <v>146</v>
      </c>
      <c r="D445" s="14" t="s">
        <v>17</v>
      </c>
      <c r="E445" s="14" t="s">
        <v>70</v>
      </c>
      <c r="F445" s="14" t="s">
        <v>10</v>
      </c>
      <c r="G445" s="14" t="s">
        <v>138</v>
      </c>
      <c r="H445" s="15">
        <v>20</v>
      </c>
      <c r="I445" s="15" t="s">
        <v>21</v>
      </c>
      <c r="J445" s="15">
        <v>8</v>
      </c>
      <c r="L445" s="14" t="s">
        <v>664</v>
      </c>
      <c r="M445" s="18">
        <v>380718.98093335098</v>
      </c>
      <c r="N445" s="18">
        <v>6235979.3070473997</v>
      </c>
    </row>
    <row r="446" spans="1:14" x14ac:dyDescent="0.25">
      <c r="A446" s="14" t="s">
        <v>1111</v>
      </c>
      <c r="B446" s="14" t="s">
        <v>28</v>
      </c>
      <c r="C446" s="14" t="s">
        <v>656</v>
      </c>
      <c r="D446" s="14" t="s">
        <v>11</v>
      </c>
      <c r="E446" s="14" t="s">
        <v>13</v>
      </c>
      <c r="F446" s="14" t="s">
        <v>16</v>
      </c>
      <c r="G446" s="14" t="s">
        <v>139</v>
      </c>
      <c r="H446" s="15">
        <v>18</v>
      </c>
      <c r="I446" s="15" t="s">
        <v>21</v>
      </c>
      <c r="J446" s="15">
        <v>0</v>
      </c>
      <c r="L446" s="14" t="s">
        <v>655</v>
      </c>
      <c r="M446" s="17">
        <v>483898.77</v>
      </c>
      <c r="N446" s="17">
        <v>6244810.4699999997</v>
      </c>
    </row>
    <row r="447" spans="1:14" x14ac:dyDescent="0.25">
      <c r="A447" s="14" t="s">
        <v>1112</v>
      </c>
      <c r="B447" s="14" t="s">
        <v>39</v>
      </c>
      <c r="C447" s="14" t="s">
        <v>39</v>
      </c>
      <c r="D447" s="14" t="s">
        <v>17</v>
      </c>
      <c r="E447" s="14" t="s">
        <v>13</v>
      </c>
      <c r="F447" s="14" t="s">
        <v>10</v>
      </c>
      <c r="G447" s="14" t="s">
        <v>139</v>
      </c>
      <c r="H447" s="15">
        <v>79</v>
      </c>
      <c r="I447" s="15" t="s">
        <v>21</v>
      </c>
      <c r="J447" s="15">
        <v>0</v>
      </c>
      <c r="L447" s="14" t="s">
        <v>654</v>
      </c>
      <c r="M447" s="17">
        <v>413137.58620000002</v>
      </c>
      <c r="N447" s="17">
        <v>6527105.3060999997</v>
      </c>
    </row>
  </sheetData>
  <sheetProtection selectLockedCells="1" selectUnlockedCells="1"/>
  <phoneticPr fontId="8" type="noConversion"/>
  <conditionalFormatting sqref="K199 K202">
    <cfRule type="duplicateValues" dxfId="14" priority="231"/>
  </conditionalFormatting>
  <conditionalFormatting sqref="K202">
    <cfRule type="duplicateValues" dxfId="13" priority="218"/>
  </conditionalFormatting>
  <conditionalFormatting sqref="M200">
    <cfRule type="duplicateValues" dxfId="12" priority="193"/>
  </conditionalFormatting>
  <conditionalFormatting sqref="M223">
    <cfRule type="duplicateValues" dxfId="11" priority="185"/>
  </conditionalFormatting>
  <conditionalFormatting sqref="N223">
    <cfRule type="duplicateValues" dxfId="10" priority="179"/>
  </conditionalFormatting>
  <conditionalFormatting sqref="M222">
    <cfRule type="duplicateValues" dxfId="9" priority="177"/>
  </conditionalFormatting>
  <conditionalFormatting sqref="M192">
    <cfRule type="duplicateValues" dxfId="8" priority="159"/>
  </conditionalFormatting>
  <conditionalFormatting sqref="M196 M192:M193">
    <cfRule type="duplicateValues" dxfId="7" priority="8240"/>
  </conditionalFormatting>
  <conditionalFormatting sqref="M184:M187">
    <cfRule type="duplicateValues" dxfId="6" priority="14946"/>
  </conditionalFormatting>
  <conditionalFormatting sqref="M189:M193 M157 M184:M187 M202:M204 M207:M216 M218:M221 M196:M199">
    <cfRule type="duplicateValues" dxfId="5" priority="23901"/>
  </conditionalFormatting>
  <conditionalFormatting sqref="M189:M193">
    <cfRule type="duplicateValues" dxfId="4" priority="23908"/>
  </conditionalFormatting>
  <conditionalFormatting sqref="M184:M187 M157 M189:M193 M202:M204 M207:M216 M218:M221 M196:M199">
    <cfRule type="duplicateValues" dxfId="3" priority="23922"/>
  </conditionalFormatting>
  <conditionalFormatting sqref="M184:M187 M157 M202:M204 M189:M193 M207:M216 M218:M221 M196:M199">
    <cfRule type="duplicateValues" dxfId="2" priority="23929"/>
  </conditionalFormatting>
  <conditionalFormatting sqref="O198:DP201 K202 K199">
    <cfRule type="duplicateValues" dxfId="1" priority="23934"/>
  </conditionalFormatting>
  <conditionalFormatting sqref="O198:DP201 K199 K202">
    <cfRule type="duplicateValues" dxfId="0" priority="23937"/>
  </conditionalFormatting>
  <pageMargins left="0.27559055118110237" right="0.23622047244094491" top="0.98425196850393704" bottom="0.98425196850393704" header="0.51181102362204722" footer="0.51181102362204722"/>
  <pageSetup paperSize="9" scale="62" firstPageNumber="0" fitToHeight="1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D1" sqref="D1:E1"/>
    </sheetView>
  </sheetViews>
  <sheetFormatPr baseColWidth="10" defaultRowHeight="15" x14ac:dyDescent="0.25"/>
  <cols>
    <col min="1" max="1" width="23.5703125" style="4" customWidth="1"/>
    <col min="2" max="2" width="103.28515625" style="4" customWidth="1"/>
    <col min="3" max="3" width="16.5703125" style="8" customWidth="1"/>
    <col min="4" max="4" width="17.7109375" style="4" customWidth="1"/>
    <col min="5" max="5" width="11.42578125" style="10"/>
    <col min="6" max="16384" width="11.42578125" style="4"/>
  </cols>
  <sheetData>
    <row r="1" spans="1:5" s="5" customFormat="1" x14ac:dyDescent="0.25">
      <c r="A1" s="2" t="s">
        <v>669</v>
      </c>
      <c r="B1" s="2" t="s">
        <v>670</v>
      </c>
      <c r="C1" s="3" t="s">
        <v>671</v>
      </c>
      <c r="D1" s="4" t="s">
        <v>1114</v>
      </c>
      <c r="E1" s="4" t="s">
        <v>1115</v>
      </c>
    </row>
    <row r="2" spans="1:5" x14ac:dyDescent="0.25">
      <c r="A2" s="6" t="s">
        <v>672</v>
      </c>
      <c r="B2" s="6" t="s">
        <v>673</v>
      </c>
      <c r="C2" s="7" t="s">
        <v>674</v>
      </c>
      <c r="E2" s="4"/>
    </row>
    <row r="3" spans="1:5" x14ac:dyDescent="0.25">
      <c r="A3" s="6" t="s">
        <v>172</v>
      </c>
      <c r="B3" s="6" t="s">
        <v>675</v>
      </c>
      <c r="C3" s="7" t="s">
        <v>676</v>
      </c>
      <c r="E3" s="4"/>
    </row>
    <row r="4" spans="1:5" x14ac:dyDescent="0.25">
      <c r="A4" s="6" t="s">
        <v>677</v>
      </c>
      <c r="B4" s="6" t="s">
        <v>678</v>
      </c>
      <c r="C4" s="7" t="s">
        <v>676</v>
      </c>
      <c r="E4" s="4"/>
    </row>
    <row r="5" spans="1:5" x14ac:dyDescent="0.25">
      <c r="A5" s="6" t="s">
        <v>679</v>
      </c>
      <c r="B5" s="6" t="s">
        <v>680</v>
      </c>
      <c r="C5" s="7" t="s">
        <v>676</v>
      </c>
      <c r="E5" s="4"/>
    </row>
    <row r="6" spans="1:5" x14ac:dyDescent="0.25">
      <c r="A6" s="6" t="s">
        <v>681</v>
      </c>
      <c r="B6" s="6" t="s">
        <v>682</v>
      </c>
      <c r="C6" s="7" t="s">
        <v>676</v>
      </c>
      <c r="E6" s="4"/>
    </row>
    <row r="7" spans="1:5" x14ac:dyDescent="0.25">
      <c r="A7" s="6" t="s">
        <v>683</v>
      </c>
      <c r="B7" s="6" t="s">
        <v>684</v>
      </c>
      <c r="C7" s="7" t="s">
        <v>676</v>
      </c>
      <c r="E7" s="4"/>
    </row>
    <row r="8" spans="1:5" x14ac:dyDescent="0.25">
      <c r="A8" s="6" t="s">
        <v>685</v>
      </c>
      <c r="B8" s="6" t="s">
        <v>686</v>
      </c>
      <c r="C8" s="7" t="s">
        <v>676</v>
      </c>
      <c r="E8" s="4"/>
    </row>
    <row r="9" spans="1:5" x14ac:dyDescent="0.25">
      <c r="A9" s="6" t="s">
        <v>96</v>
      </c>
      <c r="B9" s="6" t="s">
        <v>687</v>
      </c>
      <c r="C9" s="7" t="s">
        <v>688</v>
      </c>
      <c r="E9" s="4"/>
    </row>
    <row r="10" spans="1:5" x14ac:dyDescent="0.25">
      <c r="A10" s="6" t="s">
        <v>689</v>
      </c>
      <c r="B10" s="6" t="s">
        <v>690</v>
      </c>
      <c r="C10" s="7" t="s">
        <v>676</v>
      </c>
      <c r="E10" s="4"/>
    </row>
    <row r="11" spans="1:5" x14ac:dyDescent="0.25">
      <c r="A11" s="6" t="s">
        <v>691</v>
      </c>
      <c r="B11" s="6" t="s">
        <v>692</v>
      </c>
      <c r="C11" s="7" t="s">
        <v>688</v>
      </c>
      <c r="E11" s="4"/>
    </row>
    <row r="12" spans="1:5" x14ac:dyDescent="0.25">
      <c r="A12" s="6" t="s">
        <v>693</v>
      </c>
      <c r="B12" s="6" t="s">
        <v>694</v>
      </c>
      <c r="C12" s="7" t="s">
        <v>676</v>
      </c>
      <c r="E12" s="4"/>
    </row>
    <row r="13" spans="1:5" x14ac:dyDescent="0.25">
      <c r="A13" s="6" t="s">
        <v>695</v>
      </c>
      <c r="B13" s="6" t="s">
        <v>696</v>
      </c>
      <c r="C13" s="7" t="s">
        <v>676</v>
      </c>
      <c r="E13" s="4"/>
    </row>
    <row r="14" spans="1:5" x14ac:dyDescent="0.25">
      <c r="A14" s="6" t="s">
        <v>184</v>
      </c>
      <c r="B14" s="6" t="s">
        <v>697</v>
      </c>
      <c r="C14" s="20" t="s">
        <v>1113</v>
      </c>
      <c r="E14" s="4"/>
    </row>
    <row r="15" spans="1:5" x14ac:dyDescent="0.25">
      <c r="A15" s="6" t="s">
        <v>185</v>
      </c>
      <c r="B15" s="6" t="s">
        <v>698</v>
      </c>
      <c r="C15" s="20" t="s">
        <v>1113</v>
      </c>
      <c r="E15" s="4"/>
    </row>
    <row r="16" spans="1:5" x14ac:dyDescent="0.25">
      <c r="E16" s="4"/>
    </row>
    <row r="17" spans="5:5" x14ac:dyDescent="0.25">
      <c r="E17" s="4"/>
    </row>
    <row r="18" spans="5:5" s="9" customFormat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W92"/>
  <sheetViews>
    <sheetView topLeftCell="A7" zoomScale="85" workbookViewId="0">
      <selection activeCell="A3" sqref="A3"/>
    </sheetView>
  </sheetViews>
  <sheetFormatPr baseColWidth="10" defaultColWidth="9.140625" defaultRowHeight="12.75" x14ac:dyDescent="0.2"/>
  <cols>
    <col min="1" max="1" width="13.7109375" bestFit="1" customWidth="1"/>
    <col min="2" max="2" width="25.42578125" bestFit="1" customWidth="1"/>
    <col min="3" max="3" width="23.5703125" bestFit="1" customWidth="1"/>
    <col min="4" max="4" width="6.5703125" bestFit="1" customWidth="1"/>
    <col min="5" max="5" width="26.42578125" bestFit="1" customWidth="1"/>
    <col min="6" max="6" width="27.85546875" bestFit="1" customWidth="1"/>
    <col min="7" max="7" width="10.140625" bestFit="1" customWidth="1"/>
    <col min="8" max="8" width="10.42578125" bestFit="1" customWidth="1"/>
    <col min="9" max="9" width="11.85546875" customWidth="1"/>
    <col min="10" max="10" width="17.28515625" bestFit="1" customWidth="1"/>
  </cols>
  <sheetData>
    <row r="1" spans="1:10" x14ac:dyDescent="0.2">
      <c r="A1" t="s">
        <v>7</v>
      </c>
      <c r="B1" t="s">
        <v>63</v>
      </c>
      <c r="I1" t="s">
        <v>130</v>
      </c>
    </row>
    <row r="2" spans="1:10" x14ac:dyDescent="0.2">
      <c r="A2" t="s">
        <v>24</v>
      </c>
      <c r="B2" t="s">
        <v>63</v>
      </c>
      <c r="I2" t="s">
        <v>10</v>
      </c>
      <c r="J2" t="e">
        <f>+#REF!</f>
        <v>#REF!</v>
      </c>
    </row>
    <row r="3" spans="1:10" x14ac:dyDescent="0.2">
      <c r="A3" t="s">
        <v>22</v>
      </c>
      <c r="B3" t="s">
        <v>63</v>
      </c>
      <c r="I3" t="s">
        <v>128</v>
      </c>
      <c r="J3" t="e">
        <f>+#REF!</f>
        <v>#REF!</v>
      </c>
    </row>
    <row r="4" spans="1:10" x14ac:dyDescent="0.2">
      <c r="A4" t="s">
        <v>8</v>
      </c>
      <c r="B4" t="s">
        <v>63</v>
      </c>
      <c r="I4" t="s">
        <v>16</v>
      </c>
      <c r="J4" t="e">
        <f>+#REF!</f>
        <v>#REF!</v>
      </c>
    </row>
    <row r="5" spans="1:10" x14ac:dyDescent="0.2">
      <c r="A5" t="s">
        <v>14</v>
      </c>
      <c r="B5" t="s">
        <v>63</v>
      </c>
      <c r="I5" t="s">
        <v>18</v>
      </c>
      <c r="J5" t="e">
        <f>+#REF!</f>
        <v>#REF!</v>
      </c>
    </row>
    <row r="6" spans="1:10" x14ac:dyDescent="0.2">
      <c r="I6" t="s">
        <v>20</v>
      </c>
      <c r="J6" t="e">
        <f>+#REF!</f>
        <v>#REF!</v>
      </c>
    </row>
    <row r="7" spans="1:10" x14ac:dyDescent="0.2">
      <c r="A7" s="1" t="s">
        <v>131</v>
      </c>
      <c r="B7" t="s">
        <v>12</v>
      </c>
      <c r="J7" t="e">
        <f>+#REF!</f>
        <v>#REF!</v>
      </c>
    </row>
    <row r="8" spans="1:10" x14ac:dyDescent="0.2">
      <c r="A8" t="s">
        <v>9</v>
      </c>
      <c r="B8" t="s">
        <v>66</v>
      </c>
      <c r="C8" t="s">
        <v>64</v>
      </c>
      <c r="D8" t="s">
        <v>19</v>
      </c>
      <c r="E8" t="s">
        <v>65</v>
      </c>
      <c r="F8" t="s">
        <v>67</v>
      </c>
      <c r="G8" t="s">
        <v>13</v>
      </c>
      <c r="H8" t="s">
        <v>46</v>
      </c>
      <c r="I8" t="s">
        <v>44</v>
      </c>
      <c r="J8" t="e">
        <f>+#REF!</f>
        <v>#REF!</v>
      </c>
    </row>
    <row r="9" spans="1:10" x14ac:dyDescent="0.2">
      <c r="A9">
        <v>1</v>
      </c>
      <c r="C9">
        <v>1</v>
      </c>
      <c r="I9">
        <v>1</v>
      </c>
    </row>
    <row r="10" spans="1:10" x14ac:dyDescent="0.2">
      <c r="A10">
        <v>3</v>
      </c>
      <c r="C10">
        <v>1</v>
      </c>
      <c r="I10">
        <v>1</v>
      </c>
    </row>
    <row r="11" spans="1:10" x14ac:dyDescent="0.2">
      <c r="A11">
        <v>4</v>
      </c>
      <c r="D11">
        <v>1</v>
      </c>
      <c r="I11">
        <v>1</v>
      </c>
    </row>
    <row r="12" spans="1:10" x14ac:dyDescent="0.2">
      <c r="A12">
        <v>5</v>
      </c>
      <c r="F12">
        <v>1</v>
      </c>
      <c r="I12">
        <v>1</v>
      </c>
    </row>
    <row r="13" spans="1:10" x14ac:dyDescent="0.2">
      <c r="A13">
        <v>7</v>
      </c>
      <c r="C13">
        <v>1</v>
      </c>
      <c r="I13">
        <v>1</v>
      </c>
    </row>
    <row r="14" spans="1:10" x14ac:dyDescent="0.2">
      <c r="A14">
        <v>10</v>
      </c>
      <c r="C14">
        <v>1</v>
      </c>
      <c r="I14">
        <v>1</v>
      </c>
    </row>
    <row r="15" spans="1:10" x14ac:dyDescent="0.2">
      <c r="A15">
        <v>12</v>
      </c>
      <c r="F15">
        <v>1</v>
      </c>
      <c r="I15">
        <v>1</v>
      </c>
    </row>
    <row r="16" spans="1:10" x14ac:dyDescent="0.2">
      <c r="A16">
        <v>13</v>
      </c>
      <c r="C16">
        <v>1</v>
      </c>
      <c r="F16">
        <v>1</v>
      </c>
      <c r="G16">
        <v>1</v>
      </c>
      <c r="I16">
        <v>3</v>
      </c>
    </row>
    <row r="17" spans="1:10" x14ac:dyDescent="0.2">
      <c r="A17">
        <v>14</v>
      </c>
      <c r="C17">
        <v>1</v>
      </c>
      <c r="F17">
        <v>2</v>
      </c>
      <c r="I17">
        <v>3</v>
      </c>
    </row>
    <row r="18" spans="1:10" x14ac:dyDescent="0.2">
      <c r="A18">
        <v>15</v>
      </c>
      <c r="C18">
        <v>1</v>
      </c>
      <c r="F18">
        <v>2</v>
      </c>
      <c r="I18">
        <v>3</v>
      </c>
    </row>
    <row r="19" spans="1:10" x14ac:dyDescent="0.2">
      <c r="A19">
        <v>16</v>
      </c>
      <c r="C19">
        <v>1</v>
      </c>
      <c r="F19">
        <v>6</v>
      </c>
      <c r="G19">
        <v>1</v>
      </c>
      <c r="I19">
        <v>8</v>
      </c>
    </row>
    <row r="20" spans="1:10" x14ac:dyDescent="0.2">
      <c r="A20">
        <v>17</v>
      </c>
      <c r="B20">
        <v>1</v>
      </c>
      <c r="C20">
        <v>2</v>
      </c>
      <c r="F20">
        <v>3</v>
      </c>
      <c r="I20">
        <v>6</v>
      </c>
    </row>
    <row r="21" spans="1:10" x14ac:dyDescent="0.2">
      <c r="A21">
        <v>18</v>
      </c>
      <c r="D21">
        <v>1</v>
      </c>
      <c r="E21">
        <v>1</v>
      </c>
      <c r="F21">
        <v>12</v>
      </c>
      <c r="I21">
        <v>14</v>
      </c>
    </row>
    <row r="22" spans="1:10" x14ac:dyDescent="0.2">
      <c r="A22">
        <v>19</v>
      </c>
      <c r="C22">
        <v>2</v>
      </c>
      <c r="D22">
        <v>2</v>
      </c>
      <c r="F22">
        <v>11</v>
      </c>
      <c r="I22">
        <v>15</v>
      </c>
    </row>
    <row r="23" spans="1:10" x14ac:dyDescent="0.2">
      <c r="A23">
        <v>20</v>
      </c>
      <c r="D23">
        <v>1</v>
      </c>
      <c r="F23">
        <v>15</v>
      </c>
      <c r="G23">
        <v>3</v>
      </c>
      <c r="I23">
        <v>19</v>
      </c>
    </row>
    <row r="24" spans="1:10" x14ac:dyDescent="0.2">
      <c r="A24">
        <v>21</v>
      </c>
      <c r="D24">
        <v>2</v>
      </c>
      <c r="F24">
        <v>4</v>
      </c>
      <c r="G24">
        <v>1</v>
      </c>
      <c r="I24">
        <v>7</v>
      </c>
    </row>
    <row r="25" spans="1:10" x14ac:dyDescent="0.2">
      <c r="A25">
        <v>22</v>
      </c>
      <c r="C25">
        <v>1</v>
      </c>
      <c r="D25">
        <v>3</v>
      </c>
      <c r="F25">
        <v>8</v>
      </c>
      <c r="G25">
        <v>1</v>
      </c>
      <c r="I25">
        <v>13</v>
      </c>
    </row>
    <row r="26" spans="1:10" x14ac:dyDescent="0.2">
      <c r="A26">
        <v>23</v>
      </c>
      <c r="C26">
        <v>2</v>
      </c>
      <c r="D26">
        <v>1</v>
      </c>
      <c r="E26">
        <v>1</v>
      </c>
      <c r="F26">
        <v>6</v>
      </c>
      <c r="G26">
        <v>1</v>
      </c>
      <c r="I26">
        <v>11</v>
      </c>
    </row>
    <row r="27" spans="1:10" x14ac:dyDescent="0.2">
      <c r="A27">
        <v>24</v>
      </c>
      <c r="F27">
        <v>2</v>
      </c>
      <c r="G27">
        <v>1</v>
      </c>
      <c r="I27">
        <v>3</v>
      </c>
    </row>
    <row r="28" spans="1:10" x14ac:dyDescent="0.2">
      <c r="A28">
        <v>25</v>
      </c>
      <c r="D28">
        <v>1</v>
      </c>
      <c r="F28">
        <v>2</v>
      </c>
      <c r="G28">
        <v>1</v>
      </c>
      <c r="I28">
        <v>4</v>
      </c>
      <c r="J28" t="e">
        <f>+#REF!</f>
        <v>#REF!</v>
      </c>
    </row>
    <row r="29" spans="1:10" x14ac:dyDescent="0.2">
      <c r="A29">
        <v>26</v>
      </c>
      <c r="D29">
        <v>1</v>
      </c>
      <c r="F29">
        <v>6</v>
      </c>
      <c r="I29">
        <v>7</v>
      </c>
      <c r="J29" t="e">
        <f>+#REF!</f>
        <v>#REF!</v>
      </c>
    </row>
    <row r="30" spans="1:10" x14ac:dyDescent="0.2">
      <c r="A30">
        <v>27</v>
      </c>
      <c r="F30">
        <v>5</v>
      </c>
      <c r="G30">
        <v>3</v>
      </c>
      <c r="I30">
        <v>8</v>
      </c>
      <c r="J30" t="e">
        <f>+#REF!</f>
        <v>#REF!</v>
      </c>
    </row>
    <row r="31" spans="1:10" x14ac:dyDescent="0.2">
      <c r="A31">
        <v>28</v>
      </c>
      <c r="C31">
        <v>1</v>
      </c>
      <c r="D31">
        <v>1</v>
      </c>
      <c r="F31">
        <v>5</v>
      </c>
      <c r="G31">
        <v>2</v>
      </c>
      <c r="I31">
        <v>9</v>
      </c>
      <c r="J31" t="e">
        <f>+#REF!</f>
        <v>#REF!</v>
      </c>
    </row>
    <row r="32" spans="1:10" x14ac:dyDescent="0.2">
      <c r="A32">
        <v>29</v>
      </c>
      <c r="D32">
        <v>1</v>
      </c>
      <c r="E32">
        <v>1</v>
      </c>
      <c r="F32">
        <v>4</v>
      </c>
      <c r="I32">
        <v>6</v>
      </c>
      <c r="J32" t="e">
        <f>+#REF!</f>
        <v>#REF!</v>
      </c>
    </row>
    <row r="33" spans="1:11" x14ac:dyDescent="0.2">
      <c r="A33">
        <v>30</v>
      </c>
      <c r="F33">
        <v>2</v>
      </c>
      <c r="G33">
        <v>1</v>
      </c>
      <c r="I33">
        <v>3</v>
      </c>
      <c r="J33" t="e">
        <f>+#REF!</f>
        <v>#REF!</v>
      </c>
    </row>
    <row r="34" spans="1:11" x14ac:dyDescent="0.2">
      <c r="A34">
        <v>31</v>
      </c>
      <c r="F34">
        <v>2</v>
      </c>
      <c r="G34">
        <v>4</v>
      </c>
      <c r="I34">
        <v>6</v>
      </c>
      <c r="J34" t="e">
        <f>+#REF!</f>
        <v>#REF!</v>
      </c>
    </row>
    <row r="35" spans="1:11" x14ac:dyDescent="0.2">
      <c r="A35">
        <v>32</v>
      </c>
      <c r="C35">
        <v>1</v>
      </c>
      <c r="D35">
        <v>2</v>
      </c>
      <c r="F35">
        <v>5</v>
      </c>
      <c r="G35">
        <v>1</v>
      </c>
      <c r="I35">
        <v>9</v>
      </c>
      <c r="J35" t="e">
        <f>+#REF!</f>
        <v>#REF!</v>
      </c>
    </row>
    <row r="36" spans="1:11" x14ac:dyDescent="0.2">
      <c r="A36">
        <v>33</v>
      </c>
      <c r="F36">
        <v>2</v>
      </c>
      <c r="G36">
        <v>1</v>
      </c>
      <c r="I36">
        <v>3</v>
      </c>
    </row>
    <row r="37" spans="1:11" x14ac:dyDescent="0.2">
      <c r="A37">
        <v>34</v>
      </c>
      <c r="C37">
        <v>2</v>
      </c>
      <c r="F37">
        <v>4</v>
      </c>
      <c r="G37">
        <v>2</v>
      </c>
      <c r="I37">
        <v>8</v>
      </c>
    </row>
    <row r="38" spans="1:11" x14ac:dyDescent="0.2">
      <c r="A38">
        <v>35</v>
      </c>
      <c r="D38">
        <v>3</v>
      </c>
      <c r="F38">
        <v>3</v>
      </c>
      <c r="G38">
        <v>1</v>
      </c>
      <c r="I38">
        <v>7</v>
      </c>
    </row>
    <row r="39" spans="1:11" x14ac:dyDescent="0.2">
      <c r="A39">
        <v>36</v>
      </c>
      <c r="C39">
        <v>1</v>
      </c>
      <c r="D39">
        <v>1</v>
      </c>
      <c r="F39">
        <v>2</v>
      </c>
      <c r="G39">
        <v>2</v>
      </c>
      <c r="I39">
        <v>6</v>
      </c>
    </row>
    <row r="40" spans="1:11" x14ac:dyDescent="0.2">
      <c r="A40">
        <v>37</v>
      </c>
      <c r="D40">
        <v>2</v>
      </c>
      <c r="E40">
        <v>1</v>
      </c>
      <c r="F40">
        <v>2</v>
      </c>
      <c r="G40">
        <v>4</v>
      </c>
      <c r="I40">
        <v>9</v>
      </c>
    </row>
    <row r="41" spans="1:11" x14ac:dyDescent="0.2">
      <c r="A41">
        <v>38</v>
      </c>
      <c r="D41">
        <v>1</v>
      </c>
      <c r="F41">
        <v>3</v>
      </c>
      <c r="G41">
        <v>1</v>
      </c>
      <c r="I41">
        <v>5</v>
      </c>
    </row>
    <row r="42" spans="1:11" x14ac:dyDescent="0.2">
      <c r="A42">
        <v>39</v>
      </c>
      <c r="D42">
        <v>1</v>
      </c>
      <c r="F42">
        <v>3</v>
      </c>
      <c r="G42">
        <v>3</v>
      </c>
      <c r="I42">
        <v>7</v>
      </c>
    </row>
    <row r="43" spans="1:11" x14ac:dyDescent="0.2">
      <c r="A43">
        <v>40</v>
      </c>
      <c r="B43">
        <v>1</v>
      </c>
      <c r="D43">
        <v>2</v>
      </c>
      <c r="F43">
        <v>1</v>
      </c>
      <c r="I43">
        <v>4</v>
      </c>
    </row>
    <row r="44" spans="1:11" x14ac:dyDescent="0.2">
      <c r="A44">
        <v>41</v>
      </c>
      <c r="F44">
        <v>1</v>
      </c>
      <c r="G44">
        <v>1</v>
      </c>
      <c r="I44">
        <v>2</v>
      </c>
    </row>
    <row r="45" spans="1:11" x14ac:dyDescent="0.2">
      <c r="A45">
        <v>42</v>
      </c>
      <c r="C45">
        <v>1</v>
      </c>
      <c r="F45">
        <v>3</v>
      </c>
      <c r="I45">
        <v>4</v>
      </c>
    </row>
    <row r="46" spans="1:11" x14ac:dyDescent="0.2">
      <c r="A46">
        <v>43</v>
      </c>
      <c r="C46">
        <v>1</v>
      </c>
      <c r="D46">
        <v>1</v>
      </c>
      <c r="F46">
        <v>4</v>
      </c>
      <c r="I46">
        <v>6</v>
      </c>
    </row>
    <row r="47" spans="1:11" x14ac:dyDescent="0.2">
      <c r="A47">
        <v>44</v>
      </c>
      <c r="C47">
        <v>1</v>
      </c>
      <c r="F47">
        <v>5</v>
      </c>
      <c r="G47">
        <v>1</v>
      </c>
      <c r="I47">
        <v>7</v>
      </c>
      <c r="J47">
        <v>153</v>
      </c>
      <c r="K47">
        <f>+J47/$J$52</f>
        <v>0.73913043478260865</v>
      </c>
    </row>
    <row r="48" spans="1:11" x14ac:dyDescent="0.2">
      <c r="A48">
        <v>45</v>
      </c>
      <c r="C48">
        <v>1</v>
      </c>
      <c r="F48">
        <v>2</v>
      </c>
      <c r="G48">
        <v>1</v>
      </c>
      <c r="I48">
        <v>4</v>
      </c>
      <c r="J48">
        <v>32</v>
      </c>
      <c r="K48">
        <f>+J48/$J$52</f>
        <v>0.15458937198067632</v>
      </c>
    </row>
    <row r="49" spans="1:23" x14ac:dyDescent="0.2">
      <c r="A49">
        <v>46</v>
      </c>
      <c r="F49">
        <v>5</v>
      </c>
      <c r="G49">
        <v>1</v>
      </c>
      <c r="I49">
        <v>6</v>
      </c>
      <c r="J49">
        <v>16</v>
      </c>
      <c r="K49">
        <f>+J49/$J$52</f>
        <v>7.7294685990338161E-2</v>
      </c>
      <c r="L49">
        <f>+K49+K48</f>
        <v>0.23188405797101447</v>
      </c>
    </row>
    <row r="50" spans="1:23" x14ac:dyDescent="0.2">
      <c r="A50">
        <v>47</v>
      </c>
      <c r="D50">
        <v>1</v>
      </c>
      <c r="F50">
        <v>3</v>
      </c>
      <c r="G50">
        <v>2</v>
      </c>
      <c r="I50">
        <v>6</v>
      </c>
      <c r="J50">
        <v>4</v>
      </c>
      <c r="K50">
        <f>+J50/$J$52</f>
        <v>1.932367149758454E-2</v>
      </c>
    </row>
    <row r="51" spans="1:23" x14ac:dyDescent="0.2">
      <c r="A51">
        <v>48</v>
      </c>
      <c r="B51">
        <v>1</v>
      </c>
      <c r="F51">
        <v>3</v>
      </c>
      <c r="I51">
        <v>4</v>
      </c>
      <c r="J51">
        <v>2</v>
      </c>
      <c r="K51">
        <f>+J51/$J$52</f>
        <v>9.6618357487922701E-3</v>
      </c>
    </row>
    <row r="52" spans="1:23" x14ac:dyDescent="0.2">
      <c r="A52">
        <v>49</v>
      </c>
      <c r="C52">
        <v>1</v>
      </c>
      <c r="F52">
        <v>3</v>
      </c>
      <c r="G52">
        <v>2</v>
      </c>
      <c r="I52">
        <v>6</v>
      </c>
      <c r="J52">
        <f>SUM(J47:J51)</f>
        <v>207</v>
      </c>
    </row>
    <row r="53" spans="1:23" x14ac:dyDescent="0.2">
      <c r="A53">
        <v>50</v>
      </c>
      <c r="F53">
        <v>1</v>
      </c>
      <c r="G53">
        <v>1</v>
      </c>
      <c r="I53">
        <v>2</v>
      </c>
      <c r="V53" t="s">
        <v>132</v>
      </c>
      <c r="W53">
        <v>0.2484472049689441</v>
      </c>
    </row>
    <row r="54" spans="1:23" x14ac:dyDescent="0.2">
      <c r="A54">
        <v>51</v>
      </c>
      <c r="C54">
        <v>1</v>
      </c>
      <c r="D54">
        <v>1</v>
      </c>
      <c r="E54">
        <v>1</v>
      </c>
      <c r="F54">
        <v>2</v>
      </c>
      <c r="G54">
        <v>2</v>
      </c>
      <c r="I54">
        <v>7</v>
      </c>
      <c r="J54">
        <v>42</v>
      </c>
      <c r="K54">
        <f>+J54/$J$62</f>
        <v>0.27450980392156865</v>
      </c>
      <c r="L54">
        <f>+K54</f>
        <v>0.27450980392156865</v>
      </c>
      <c r="V54" t="s">
        <v>16</v>
      </c>
      <c r="W54">
        <v>0.2857142857142857</v>
      </c>
    </row>
    <row r="55" spans="1:23" x14ac:dyDescent="0.2">
      <c r="A55">
        <v>52</v>
      </c>
      <c r="C55">
        <v>1</v>
      </c>
      <c r="F55">
        <v>2</v>
      </c>
      <c r="G55">
        <v>1</v>
      </c>
      <c r="I55">
        <v>4</v>
      </c>
      <c r="J55">
        <v>36</v>
      </c>
      <c r="K55">
        <f t="shared" ref="K55:K61" si="0">+J55/$J$62</f>
        <v>0.23529411764705882</v>
      </c>
      <c r="L55">
        <f>+K55</f>
        <v>0.23529411764705882</v>
      </c>
      <c r="V55" t="s">
        <v>10</v>
      </c>
      <c r="W55">
        <v>0.21118012422360249</v>
      </c>
    </row>
    <row r="56" spans="1:23" x14ac:dyDescent="0.2">
      <c r="A56">
        <v>53</v>
      </c>
      <c r="C56">
        <v>1</v>
      </c>
      <c r="F56">
        <v>6</v>
      </c>
      <c r="I56">
        <v>7</v>
      </c>
      <c r="J56">
        <v>31</v>
      </c>
      <c r="K56">
        <f t="shared" si="0"/>
        <v>0.20261437908496732</v>
      </c>
      <c r="L56">
        <f>+K56</f>
        <v>0.20261437908496732</v>
      </c>
      <c r="V56" t="s">
        <v>20</v>
      </c>
      <c r="W56">
        <v>0.18012422360248448</v>
      </c>
    </row>
    <row r="57" spans="1:23" x14ac:dyDescent="0.2">
      <c r="A57">
        <v>54</v>
      </c>
      <c r="D57">
        <v>1</v>
      </c>
      <c r="F57">
        <v>1</v>
      </c>
      <c r="I57">
        <v>2</v>
      </c>
      <c r="J57">
        <v>30</v>
      </c>
      <c r="K57">
        <f t="shared" si="0"/>
        <v>0.19607843137254902</v>
      </c>
      <c r="L57">
        <f>+K57</f>
        <v>0.19607843137254902</v>
      </c>
      <c r="V57" t="s">
        <v>133</v>
      </c>
      <c r="W57">
        <v>1.8633540372670808E-2</v>
      </c>
    </row>
    <row r="58" spans="1:23" x14ac:dyDescent="0.2">
      <c r="A58">
        <v>55</v>
      </c>
      <c r="F58">
        <v>3</v>
      </c>
      <c r="G58">
        <v>1</v>
      </c>
      <c r="I58">
        <v>4</v>
      </c>
      <c r="J58">
        <v>8</v>
      </c>
      <c r="K58">
        <f t="shared" si="0"/>
        <v>5.2287581699346407E-2</v>
      </c>
    </row>
    <row r="59" spans="1:23" x14ac:dyDescent="0.2">
      <c r="A59">
        <v>56</v>
      </c>
      <c r="F59">
        <v>6</v>
      </c>
      <c r="G59">
        <v>1</v>
      </c>
      <c r="I59">
        <v>7</v>
      </c>
      <c r="J59">
        <v>3</v>
      </c>
      <c r="K59">
        <f t="shared" si="0"/>
        <v>1.9607843137254902E-2</v>
      </c>
    </row>
    <row r="60" spans="1:23" x14ac:dyDescent="0.2">
      <c r="A60">
        <v>57</v>
      </c>
      <c r="C60">
        <v>2</v>
      </c>
      <c r="F60">
        <v>2</v>
      </c>
      <c r="I60">
        <v>4</v>
      </c>
      <c r="J60">
        <v>2</v>
      </c>
      <c r="K60">
        <f t="shared" si="0"/>
        <v>1.3071895424836602E-2</v>
      </c>
    </row>
    <row r="61" spans="1:23" x14ac:dyDescent="0.2">
      <c r="A61">
        <v>58</v>
      </c>
      <c r="C61">
        <v>1</v>
      </c>
      <c r="F61">
        <v>3</v>
      </c>
      <c r="I61">
        <v>4</v>
      </c>
      <c r="J61">
        <v>1</v>
      </c>
      <c r="K61">
        <f t="shared" si="0"/>
        <v>6.5359477124183009E-3</v>
      </c>
    </row>
    <row r="62" spans="1:23" x14ac:dyDescent="0.2">
      <c r="A62">
        <v>59</v>
      </c>
      <c r="C62">
        <v>1</v>
      </c>
      <c r="E62">
        <v>1</v>
      </c>
      <c r="F62">
        <v>3</v>
      </c>
      <c r="G62">
        <v>2</v>
      </c>
      <c r="I62">
        <v>7</v>
      </c>
      <c r="J62">
        <f>SUM(J54:J61)</f>
        <v>153</v>
      </c>
    </row>
    <row r="63" spans="1:23" x14ac:dyDescent="0.2">
      <c r="A63">
        <v>60</v>
      </c>
      <c r="C63">
        <v>2</v>
      </c>
      <c r="E63">
        <v>1</v>
      </c>
      <c r="F63">
        <v>4</v>
      </c>
      <c r="G63">
        <v>1</v>
      </c>
      <c r="I63">
        <v>8</v>
      </c>
      <c r="L63">
        <f>+K58+K59+K60+K61</f>
        <v>9.1503267973856203E-2</v>
      </c>
    </row>
    <row r="64" spans="1:23" x14ac:dyDescent="0.2">
      <c r="A64">
        <v>61</v>
      </c>
      <c r="D64">
        <v>1</v>
      </c>
      <c r="F64">
        <v>1</v>
      </c>
      <c r="I64">
        <v>2</v>
      </c>
    </row>
    <row r="65" spans="1:11" x14ac:dyDescent="0.2">
      <c r="A65">
        <v>62</v>
      </c>
      <c r="C65">
        <v>1</v>
      </c>
      <c r="F65">
        <v>4</v>
      </c>
      <c r="G65">
        <v>3</v>
      </c>
      <c r="I65">
        <v>8</v>
      </c>
    </row>
    <row r="66" spans="1:11" x14ac:dyDescent="0.2">
      <c r="A66">
        <v>63</v>
      </c>
      <c r="F66">
        <v>2</v>
      </c>
      <c r="G66">
        <v>1</v>
      </c>
      <c r="I66">
        <v>3</v>
      </c>
      <c r="J66" t="e">
        <f>+#REF!</f>
        <v>#REF!</v>
      </c>
      <c r="K66" t="e">
        <f>+J66/$J$82</f>
        <v>#REF!</v>
      </c>
    </row>
    <row r="67" spans="1:11" x14ac:dyDescent="0.2">
      <c r="A67">
        <v>64</v>
      </c>
      <c r="C67">
        <v>1</v>
      </c>
      <c r="D67">
        <v>1</v>
      </c>
      <c r="F67">
        <v>3</v>
      </c>
      <c r="I67">
        <v>5</v>
      </c>
      <c r="J67" t="e">
        <f>+#REF!</f>
        <v>#REF!</v>
      </c>
      <c r="K67" t="e">
        <f t="shared" ref="K67:K81" si="1">+J67/$J$82</f>
        <v>#REF!</v>
      </c>
    </row>
    <row r="68" spans="1:11" x14ac:dyDescent="0.2">
      <c r="A68">
        <v>65</v>
      </c>
      <c r="C68">
        <v>1</v>
      </c>
      <c r="F68">
        <v>2</v>
      </c>
      <c r="I68">
        <v>3</v>
      </c>
      <c r="J68" t="e">
        <f>+#REF!</f>
        <v>#REF!</v>
      </c>
      <c r="K68" t="e">
        <f t="shared" si="1"/>
        <v>#REF!</v>
      </c>
    </row>
    <row r="69" spans="1:11" x14ac:dyDescent="0.2">
      <c r="A69">
        <v>66</v>
      </c>
      <c r="F69">
        <v>6</v>
      </c>
      <c r="I69">
        <v>6</v>
      </c>
      <c r="J69" t="e">
        <f>+#REF!</f>
        <v>#REF!</v>
      </c>
      <c r="K69" t="e">
        <f t="shared" si="1"/>
        <v>#REF!</v>
      </c>
    </row>
    <row r="70" spans="1:11" x14ac:dyDescent="0.2">
      <c r="A70">
        <v>67</v>
      </c>
      <c r="C70">
        <v>2</v>
      </c>
      <c r="I70">
        <v>2</v>
      </c>
      <c r="J70" t="e">
        <f>+#REF!</f>
        <v>#REF!</v>
      </c>
      <c r="K70" t="e">
        <f t="shared" si="1"/>
        <v>#REF!</v>
      </c>
    </row>
    <row r="71" spans="1:11" x14ac:dyDescent="0.2">
      <c r="A71">
        <v>68</v>
      </c>
      <c r="C71">
        <v>1</v>
      </c>
      <c r="F71">
        <v>1</v>
      </c>
      <c r="I71">
        <v>2</v>
      </c>
      <c r="J71" t="e">
        <f>+#REF!</f>
        <v>#REF!</v>
      </c>
      <c r="K71" t="e">
        <f t="shared" si="1"/>
        <v>#REF!</v>
      </c>
    </row>
    <row r="72" spans="1:11" x14ac:dyDescent="0.2">
      <c r="A72">
        <v>69</v>
      </c>
      <c r="C72">
        <v>2</v>
      </c>
      <c r="I72">
        <v>2</v>
      </c>
      <c r="J72" t="e">
        <f>+#REF!</f>
        <v>#REF!</v>
      </c>
      <c r="K72" t="e">
        <f t="shared" si="1"/>
        <v>#REF!</v>
      </c>
    </row>
    <row r="73" spans="1:11" x14ac:dyDescent="0.2">
      <c r="A73">
        <v>70</v>
      </c>
      <c r="C73">
        <v>1</v>
      </c>
      <c r="F73">
        <v>3</v>
      </c>
      <c r="G73">
        <v>1</v>
      </c>
      <c r="I73">
        <v>5</v>
      </c>
      <c r="J73" t="e">
        <f>+#REF!</f>
        <v>#REF!</v>
      </c>
      <c r="K73" t="e">
        <f t="shared" si="1"/>
        <v>#REF!</v>
      </c>
    </row>
    <row r="74" spans="1:11" x14ac:dyDescent="0.2">
      <c r="A74">
        <v>71</v>
      </c>
      <c r="C74">
        <v>2</v>
      </c>
      <c r="D74">
        <v>1</v>
      </c>
      <c r="F74">
        <v>3</v>
      </c>
      <c r="G74">
        <v>2</v>
      </c>
      <c r="I74">
        <v>8</v>
      </c>
      <c r="J74" t="e">
        <f>+#REF!</f>
        <v>#REF!</v>
      </c>
      <c r="K74" t="e">
        <f t="shared" si="1"/>
        <v>#REF!</v>
      </c>
    </row>
    <row r="75" spans="1:11" x14ac:dyDescent="0.2">
      <c r="A75">
        <v>72</v>
      </c>
      <c r="C75">
        <v>4</v>
      </c>
      <c r="D75">
        <v>1</v>
      </c>
      <c r="F75">
        <v>2</v>
      </c>
      <c r="I75">
        <v>7</v>
      </c>
      <c r="J75" t="e">
        <f>+#REF!</f>
        <v>#REF!</v>
      </c>
      <c r="K75" t="e">
        <f t="shared" si="1"/>
        <v>#REF!</v>
      </c>
    </row>
    <row r="76" spans="1:11" x14ac:dyDescent="0.2">
      <c r="A76">
        <v>73</v>
      </c>
      <c r="C76">
        <v>1</v>
      </c>
      <c r="F76">
        <v>1</v>
      </c>
      <c r="G76">
        <v>1</v>
      </c>
      <c r="I76">
        <v>3</v>
      </c>
      <c r="J76" t="e">
        <f>+#REF!</f>
        <v>#REF!</v>
      </c>
      <c r="K76" t="e">
        <f t="shared" si="1"/>
        <v>#REF!</v>
      </c>
    </row>
    <row r="77" spans="1:11" x14ac:dyDescent="0.2">
      <c r="A77">
        <v>74</v>
      </c>
      <c r="C77">
        <v>1</v>
      </c>
      <c r="I77">
        <v>1</v>
      </c>
      <c r="J77" t="e">
        <f>+#REF!</f>
        <v>#REF!</v>
      </c>
      <c r="K77" t="e">
        <f t="shared" si="1"/>
        <v>#REF!</v>
      </c>
    </row>
    <row r="78" spans="1:11" x14ac:dyDescent="0.2">
      <c r="A78">
        <v>75</v>
      </c>
      <c r="F78">
        <v>1</v>
      </c>
      <c r="G78">
        <v>1</v>
      </c>
      <c r="I78">
        <v>2</v>
      </c>
      <c r="J78" t="e">
        <f>+#REF!</f>
        <v>#REF!</v>
      </c>
      <c r="K78" t="e">
        <f t="shared" si="1"/>
        <v>#REF!</v>
      </c>
    </row>
    <row r="79" spans="1:11" x14ac:dyDescent="0.2">
      <c r="A79">
        <v>76</v>
      </c>
      <c r="C79">
        <v>3</v>
      </c>
      <c r="F79">
        <v>1</v>
      </c>
      <c r="G79">
        <v>2</v>
      </c>
      <c r="I79">
        <v>6</v>
      </c>
      <c r="J79" t="e">
        <f>+#REF!</f>
        <v>#REF!</v>
      </c>
      <c r="K79" t="e">
        <f t="shared" si="1"/>
        <v>#REF!</v>
      </c>
    </row>
    <row r="80" spans="1:11" x14ac:dyDescent="0.2">
      <c r="A80">
        <v>77</v>
      </c>
      <c r="C80">
        <v>2</v>
      </c>
      <c r="F80">
        <v>1</v>
      </c>
      <c r="G80">
        <v>1</v>
      </c>
      <c r="I80">
        <v>4</v>
      </c>
      <c r="J80" t="e">
        <f>+#REF!</f>
        <v>#REF!</v>
      </c>
      <c r="K80" t="e">
        <f t="shared" si="1"/>
        <v>#REF!</v>
      </c>
    </row>
    <row r="81" spans="1:11" x14ac:dyDescent="0.2">
      <c r="A81">
        <v>78</v>
      </c>
      <c r="C81">
        <v>2</v>
      </c>
      <c r="I81">
        <v>2</v>
      </c>
      <c r="J81" t="e">
        <f>+#REF!</f>
        <v>#REF!</v>
      </c>
      <c r="K81" t="e">
        <f t="shared" si="1"/>
        <v>#REF!</v>
      </c>
    </row>
    <row r="82" spans="1:11" x14ac:dyDescent="0.2">
      <c r="A82">
        <v>79</v>
      </c>
      <c r="C82">
        <v>4</v>
      </c>
      <c r="I82">
        <v>4</v>
      </c>
      <c r="J82" t="e">
        <f>SUM(J66:J81)</f>
        <v>#REF!</v>
      </c>
    </row>
    <row r="83" spans="1:11" x14ac:dyDescent="0.2">
      <c r="A83">
        <v>80</v>
      </c>
      <c r="C83">
        <v>1</v>
      </c>
      <c r="I83">
        <v>1</v>
      </c>
    </row>
    <row r="84" spans="1:11" x14ac:dyDescent="0.2">
      <c r="A84">
        <v>81</v>
      </c>
      <c r="C84">
        <v>2</v>
      </c>
      <c r="I84">
        <v>2</v>
      </c>
      <c r="J84" t="e">
        <f>SUM(J68:J71)</f>
        <v>#REF!</v>
      </c>
      <c r="K84" t="e">
        <f>SUM(K68:K71)</f>
        <v>#REF!</v>
      </c>
    </row>
    <row r="85" spans="1:11" x14ac:dyDescent="0.2">
      <c r="A85">
        <v>82</v>
      </c>
      <c r="C85">
        <v>1</v>
      </c>
      <c r="D85">
        <v>1</v>
      </c>
      <c r="I85">
        <v>2</v>
      </c>
    </row>
    <row r="86" spans="1:11" x14ac:dyDescent="0.2">
      <c r="A86">
        <v>84</v>
      </c>
      <c r="C86">
        <v>2</v>
      </c>
      <c r="I86">
        <v>2</v>
      </c>
    </row>
    <row r="87" spans="1:11" x14ac:dyDescent="0.2">
      <c r="A87">
        <v>85</v>
      </c>
      <c r="C87">
        <v>1</v>
      </c>
      <c r="F87">
        <v>1</v>
      </c>
      <c r="I87">
        <v>2</v>
      </c>
    </row>
    <row r="88" spans="1:11" x14ac:dyDescent="0.2">
      <c r="A88">
        <v>86</v>
      </c>
      <c r="C88">
        <v>3</v>
      </c>
      <c r="I88">
        <v>3</v>
      </c>
    </row>
    <row r="89" spans="1:11" x14ac:dyDescent="0.2">
      <c r="A89">
        <v>92</v>
      </c>
      <c r="C89">
        <v>2</v>
      </c>
      <c r="I89">
        <v>2</v>
      </c>
    </row>
    <row r="90" spans="1:11" x14ac:dyDescent="0.2">
      <c r="A90">
        <v>97</v>
      </c>
      <c r="F90">
        <v>1</v>
      </c>
      <c r="I90">
        <v>1</v>
      </c>
    </row>
    <row r="91" spans="1:11" x14ac:dyDescent="0.2">
      <c r="A91" t="s">
        <v>46</v>
      </c>
      <c r="C91">
        <v>5</v>
      </c>
      <c r="D91">
        <v>1</v>
      </c>
      <c r="F91">
        <v>12</v>
      </c>
      <c r="G91">
        <v>6</v>
      </c>
      <c r="H91">
        <v>1</v>
      </c>
      <c r="I91">
        <v>25</v>
      </c>
    </row>
    <row r="92" spans="1:11" x14ac:dyDescent="0.2">
      <c r="A92" t="s">
        <v>44</v>
      </c>
      <c r="B92">
        <v>3</v>
      </c>
      <c r="C92">
        <v>79</v>
      </c>
      <c r="D92">
        <v>37</v>
      </c>
      <c r="E92">
        <v>7</v>
      </c>
      <c r="F92">
        <v>232</v>
      </c>
      <c r="G92">
        <v>70</v>
      </c>
      <c r="H92">
        <v>1</v>
      </c>
      <c r="I92">
        <v>429</v>
      </c>
    </row>
  </sheetData>
  <phoneticPr fontId="8" type="noConversion"/>
  <pageMargins left="0.75" right="0.75" top="1" bottom="1" header="0.5" footer="0.5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O21"/>
  <sheetViews>
    <sheetView zoomScale="80" zoomScaleNormal="80" workbookViewId="0">
      <selection activeCell="M19" sqref="M19"/>
    </sheetView>
  </sheetViews>
  <sheetFormatPr baseColWidth="10" defaultColWidth="9.140625" defaultRowHeight="12.75" x14ac:dyDescent="0.2"/>
  <cols>
    <col min="1" max="1" width="24.85546875" customWidth="1"/>
    <col min="2" max="2" width="13.42578125" customWidth="1"/>
    <col min="3" max="3" width="9.7109375" customWidth="1"/>
    <col min="4" max="4" width="13.42578125" customWidth="1"/>
    <col min="5" max="5" width="9.7109375" customWidth="1"/>
    <col min="6" max="6" width="11.7109375" customWidth="1"/>
    <col min="7" max="7" width="8.7109375" customWidth="1"/>
    <col min="8" max="8" width="8" customWidth="1"/>
  </cols>
  <sheetData>
    <row r="1" spans="1:15" ht="12.95" customHeight="1" x14ac:dyDescent="0.2">
      <c r="B1" s="21"/>
    </row>
    <row r="2" spans="1:15" ht="12.95" customHeight="1" x14ac:dyDescent="0.2">
      <c r="B2" t="s">
        <v>73</v>
      </c>
    </row>
    <row r="3" spans="1:15" ht="12.95" customHeight="1" x14ac:dyDescent="0.2">
      <c r="A3" s="21" t="s">
        <v>83</v>
      </c>
      <c r="B3" t="s">
        <v>107</v>
      </c>
      <c r="C3" t="s">
        <v>108</v>
      </c>
      <c r="D3" t="s">
        <v>109</v>
      </c>
      <c r="E3" t="s">
        <v>110</v>
      </c>
      <c r="F3" t="s">
        <v>111</v>
      </c>
      <c r="G3" t="s">
        <v>112</v>
      </c>
      <c r="H3">
        <v>41091</v>
      </c>
      <c r="I3" t="s">
        <v>126</v>
      </c>
      <c r="J3" t="s">
        <v>127</v>
      </c>
    </row>
    <row r="4" spans="1:15" ht="15" customHeight="1" x14ac:dyDescent="0.2">
      <c r="A4" t="s">
        <v>86</v>
      </c>
      <c r="B4">
        <v>1520</v>
      </c>
      <c r="C4">
        <v>1637</v>
      </c>
      <c r="D4">
        <v>2031</v>
      </c>
      <c r="E4">
        <v>1997</v>
      </c>
      <c r="F4">
        <v>2148</v>
      </c>
      <c r="G4">
        <v>2004</v>
      </c>
      <c r="H4">
        <v>1810</v>
      </c>
      <c r="I4">
        <v>1752</v>
      </c>
      <c r="J4">
        <v>1826</v>
      </c>
      <c r="K4">
        <f>SUM(B4:J4)</f>
        <v>16725</v>
      </c>
    </row>
    <row r="5" spans="1:15" ht="15" customHeight="1" x14ac:dyDescent="0.2">
      <c r="A5" t="s">
        <v>87</v>
      </c>
      <c r="B5">
        <v>235</v>
      </c>
      <c r="C5">
        <v>225</v>
      </c>
      <c r="D5">
        <v>297</v>
      </c>
      <c r="E5">
        <v>283</v>
      </c>
      <c r="F5">
        <v>343</v>
      </c>
      <c r="G5">
        <v>278</v>
      </c>
      <c r="H5">
        <v>260</v>
      </c>
      <c r="I5">
        <v>258</v>
      </c>
      <c r="J5">
        <v>271</v>
      </c>
      <c r="K5">
        <f>SUM(B5:J5)</f>
        <v>2450</v>
      </c>
      <c r="L5">
        <f>+K5+K4</f>
        <v>19175</v>
      </c>
    </row>
    <row r="6" spans="1:15" ht="15" customHeight="1" x14ac:dyDescent="0.2">
      <c r="A6" t="s">
        <v>125</v>
      </c>
      <c r="B6">
        <v>39</v>
      </c>
      <c r="C6">
        <v>43</v>
      </c>
      <c r="D6">
        <v>58</v>
      </c>
      <c r="E6">
        <v>37</v>
      </c>
      <c r="F6">
        <v>41</v>
      </c>
      <c r="G6">
        <v>39</v>
      </c>
      <c r="H6">
        <v>38</v>
      </c>
      <c r="I6">
        <v>29</v>
      </c>
      <c r="J6">
        <v>27</v>
      </c>
      <c r="K6">
        <f>SUM(B6:J6)</f>
        <v>351</v>
      </c>
    </row>
    <row r="7" spans="1:15" x14ac:dyDescent="0.2">
      <c r="A7" t="s">
        <v>62</v>
      </c>
      <c r="B7">
        <f>SUM(B4:B6)</f>
        <v>1794</v>
      </c>
      <c r="C7">
        <f t="shared" ref="C7:J7" si="0">SUM(C4:C6)</f>
        <v>1905</v>
      </c>
      <c r="D7">
        <f t="shared" si="0"/>
        <v>2386</v>
      </c>
      <c r="E7">
        <f t="shared" si="0"/>
        <v>2317</v>
      </c>
      <c r="F7">
        <f t="shared" si="0"/>
        <v>2532</v>
      </c>
      <c r="G7">
        <f t="shared" si="0"/>
        <v>2321</v>
      </c>
      <c r="H7">
        <f t="shared" si="0"/>
        <v>2108</v>
      </c>
      <c r="I7">
        <f t="shared" si="0"/>
        <v>2039</v>
      </c>
      <c r="J7">
        <f t="shared" si="0"/>
        <v>2124</v>
      </c>
      <c r="K7">
        <f>SUM(K4:K6)</f>
        <v>19526</v>
      </c>
      <c r="M7">
        <f>+K7/273</f>
        <v>71.523809523809518</v>
      </c>
    </row>
    <row r="9" spans="1:15" x14ac:dyDescent="0.2">
      <c r="B9">
        <v>48</v>
      </c>
      <c r="C9">
        <v>49</v>
      </c>
      <c r="D9">
        <v>62</v>
      </c>
      <c r="E9">
        <v>41</v>
      </c>
      <c r="F9">
        <v>44</v>
      </c>
      <c r="G9">
        <v>42</v>
      </c>
      <c r="H9">
        <v>40</v>
      </c>
      <c r="I9">
        <v>29</v>
      </c>
      <c r="J9">
        <v>34</v>
      </c>
      <c r="K9">
        <f>+K7/9*12</f>
        <v>26034.666666666668</v>
      </c>
      <c r="L9">
        <v>28399</v>
      </c>
      <c r="M9">
        <f>+K9-L9</f>
        <v>-2364.3333333333321</v>
      </c>
    </row>
    <row r="10" spans="1:15" x14ac:dyDescent="0.2">
      <c r="A10">
        <v>2013</v>
      </c>
    </row>
    <row r="11" spans="1:15" x14ac:dyDescent="0.2">
      <c r="A11" t="s">
        <v>5</v>
      </c>
      <c r="B11">
        <v>1873</v>
      </c>
      <c r="C11">
        <v>1781</v>
      </c>
      <c r="D11">
        <v>2051</v>
      </c>
      <c r="E11">
        <v>1916</v>
      </c>
      <c r="F11">
        <v>2126</v>
      </c>
      <c r="G11">
        <v>2109</v>
      </c>
      <c r="H11">
        <v>1875</v>
      </c>
      <c r="I11">
        <v>1943</v>
      </c>
      <c r="J11">
        <v>1731</v>
      </c>
    </row>
    <row r="12" spans="1:15" x14ac:dyDescent="0.2">
      <c r="A12" t="s">
        <v>86</v>
      </c>
      <c r="B12">
        <v>2129</v>
      </c>
      <c r="C12">
        <v>2008</v>
      </c>
      <c r="D12">
        <v>2224</v>
      </c>
      <c r="E12">
        <v>2046</v>
      </c>
      <c r="F12">
        <v>2294</v>
      </c>
      <c r="G12">
        <v>2232</v>
      </c>
      <c r="H12">
        <v>1936</v>
      </c>
      <c r="I12">
        <v>2174</v>
      </c>
      <c r="J12">
        <v>1925</v>
      </c>
      <c r="K12">
        <f>SUM(B12:J12)</f>
        <v>18968</v>
      </c>
      <c r="M12">
        <f>+K12/K15</f>
        <v>0.85762083465207761</v>
      </c>
    </row>
    <row r="13" spans="1:15" x14ac:dyDescent="0.2">
      <c r="A13" t="s">
        <v>87</v>
      </c>
      <c r="B13">
        <v>299</v>
      </c>
      <c r="C13">
        <v>266</v>
      </c>
      <c r="D13">
        <v>352</v>
      </c>
      <c r="E13">
        <v>294</v>
      </c>
      <c r="F13">
        <v>328</v>
      </c>
      <c r="G13">
        <v>341</v>
      </c>
      <c r="H13">
        <v>292</v>
      </c>
      <c r="I13">
        <v>303</v>
      </c>
      <c r="J13">
        <v>243</v>
      </c>
      <c r="K13">
        <f>SUM(B13:J13)</f>
        <v>2718</v>
      </c>
      <c r="L13">
        <f>SUM(K12:K13)</f>
        <v>21686</v>
      </c>
      <c r="M13">
        <f>+K13/K15</f>
        <v>0.12289189311389428</v>
      </c>
      <c r="N13">
        <f>274*24</f>
        <v>6576</v>
      </c>
      <c r="O13">
        <f>+K13/274</f>
        <v>9.9197080291970803</v>
      </c>
    </row>
    <row r="14" spans="1:15" x14ac:dyDescent="0.2">
      <c r="A14" t="s">
        <v>125</v>
      </c>
      <c r="B14">
        <v>43</v>
      </c>
      <c r="C14">
        <v>42</v>
      </c>
      <c r="D14">
        <v>50</v>
      </c>
      <c r="E14">
        <v>58</v>
      </c>
      <c r="F14">
        <v>48</v>
      </c>
      <c r="G14">
        <v>49</v>
      </c>
      <c r="H14">
        <v>55</v>
      </c>
      <c r="I14">
        <v>43</v>
      </c>
      <c r="J14">
        <v>43</v>
      </c>
      <c r="K14">
        <f>SUM(B14:J14)</f>
        <v>431</v>
      </c>
      <c r="M14">
        <f>+K14/K15</f>
        <v>1.9487272234028123E-2</v>
      </c>
      <c r="N14">
        <f>+K13/N13</f>
        <v>0.41332116788321166</v>
      </c>
    </row>
    <row r="15" spans="1:15" x14ac:dyDescent="0.2">
      <c r="A15" t="s">
        <v>62</v>
      </c>
      <c r="B15">
        <f>SUM(B12:B14)</f>
        <v>2471</v>
      </c>
      <c r="C15">
        <f t="shared" ref="C15:J15" si="1">SUM(C12:C14)</f>
        <v>2316</v>
      </c>
      <c r="D15">
        <f t="shared" si="1"/>
        <v>2626</v>
      </c>
      <c r="E15">
        <f t="shared" si="1"/>
        <v>2398</v>
      </c>
      <c r="F15">
        <f t="shared" si="1"/>
        <v>2670</v>
      </c>
      <c r="G15">
        <f t="shared" si="1"/>
        <v>2622</v>
      </c>
      <c r="H15">
        <f t="shared" si="1"/>
        <v>2283</v>
      </c>
      <c r="I15">
        <f t="shared" si="1"/>
        <v>2520</v>
      </c>
      <c r="J15">
        <f t="shared" si="1"/>
        <v>2211</v>
      </c>
      <c r="K15">
        <f>SUM(K12:K14)</f>
        <v>22117</v>
      </c>
    </row>
    <row r="18" spans="1:12" ht="13.5" thickBot="1" x14ac:dyDescent="0.25"/>
    <row r="19" spans="1:12" ht="24.95" customHeight="1" thickBot="1" x14ac:dyDescent="0.25">
      <c r="A19" s="21" t="s">
        <v>120</v>
      </c>
      <c r="B19" s="21" t="s">
        <v>113</v>
      </c>
      <c r="C19" s="21"/>
      <c r="D19" s="21"/>
      <c r="E19" s="21"/>
      <c r="F19" s="21" t="s">
        <v>62</v>
      </c>
      <c r="G19" s="21" t="s">
        <v>114</v>
      </c>
      <c r="H19" s="21"/>
      <c r="K19" t="s">
        <v>168</v>
      </c>
      <c r="L19">
        <f>31+29+31+30+31+30+31+31+30</f>
        <v>274</v>
      </c>
    </row>
    <row r="20" spans="1:12" ht="24.95" customHeight="1" thickBot="1" x14ac:dyDescent="0.25">
      <c r="A20" s="21"/>
      <c r="B20" t="s">
        <v>115</v>
      </c>
      <c r="C20" t="s">
        <v>116</v>
      </c>
      <c r="D20" t="s">
        <v>117</v>
      </c>
      <c r="E20" t="s">
        <v>116</v>
      </c>
      <c r="F20" s="21"/>
      <c r="G20" s="21" t="s">
        <v>118</v>
      </c>
      <c r="H20" s="21"/>
    </row>
    <row r="21" spans="1:12" ht="39" customHeight="1" thickBot="1" x14ac:dyDescent="0.25">
      <c r="A21" t="s">
        <v>119</v>
      </c>
      <c r="B21">
        <v>19175</v>
      </c>
      <c r="C21">
        <f>+B21/F21</f>
        <v>0.98202396804260983</v>
      </c>
      <c r="D21">
        <v>351</v>
      </c>
      <c r="E21">
        <f>+D21/F21</f>
        <v>1.7976031957390146E-2</v>
      </c>
      <c r="F21">
        <f>+B21+D21</f>
        <v>19526</v>
      </c>
      <c r="G21" s="21">
        <f>+F21/274</f>
        <v>71.262773722627742</v>
      </c>
      <c r="H21" s="21"/>
      <c r="L21">
        <f>+K15/L19</f>
        <v>80.71897810218978</v>
      </c>
    </row>
  </sheetData>
  <mergeCells count="8">
    <mergeCell ref="G21:H21"/>
    <mergeCell ref="B1"/>
    <mergeCell ref="A3"/>
    <mergeCell ref="A19:A20"/>
    <mergeCell ref="B19:E19"/>
    <mergeCell ref="F19:F20"/>
    <mergeCell ref="G19:H19"/>
    <mergeCell ref="G20:H20"/>
  </mergeCells>
  <phoneticPr fontId="6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46"/>
  <sheetViews>
    <sheetView topLeftCell="C4" workbookViewId="0">
      <selection activeCell="O5" sqref="O5:S24"/>
    </sheetView>
  </sheetViews>
  <sheetFormatPr baseColWidth="10" defaultColWidth="9.140625" defaultRowHeight="12.75" x14ac:dyDescent="0.2"/>
  <cols>
    <col min="1" max="1" width="20.7109375" customWidth="1"/>
    <col min="2" max="3" width="11.7109375" customWidth="1"/>
    <col min="4" max="4" width="10" customWidth="1"/>
    <col min="15" max="15" width="18.28515625" customWidth="1"/>
  </cols>
  <sheetData>
    <row r="1" spans="1:19" ht="12.95" customHeight="1" x14ac:dyDescent="0.2">
      <c r="H1" t="s">
        <v>80</v>
      </c>
      <c r="I1" t="s">
        <v>81</v>
      </c>
      <c r="J1" t="s">
        <v>82</v>
      </c>
      <c r="K1" t="s">
        <v>82</v>
      </c>
    </row>
    <row r="2" spans="1:19" ht="20.100000000000001" customHeight="1" x14ac:dyDescent="0.2">
      <c r="B2" s="21" t="s">
        <v>124</v>
      </c>
      <c r="C2" s="21"/>
      <c r="P2" s="21" t="s">
        <v>169</v>
      </c>
    </row>
    <row r="3" spans="1:19" ht="20.100000000000001" customHeight="1" x14ac:dyDescent="0.2">
      <c r="A3" s="21" t="s">
        <v>72</v>
      </c>
      <c r="B3" t="s">
        <v>84</v>
      </c>
      <c r="C3" t="s">
        <v>85</v>
      </c>
      <c r="O3" s="21" t="s">
        <v>170</v>
      </c>
      <c r="P3" t="s">
        <v>171</v>
      </c>
    </row>
    <row r="4" spans="1:19" ht="20.100000000000001" customHeight="1" x14ac:dyDescent="0.2">
      <c r="A4" t="s">
        <v>86</v>
      </c>
      <c r="B4">
        <v>23</v>
      </c>
      <c r="C4">
        <v>77</v>
      </c>
      <c r="O4" t="s">
        <v>172</v>
      </c>
      <c r="P4" t="s">
        <v>85</v>
      </c>
      <c r="Q4" t="s">
        <v>84</v>
      </c>
    </row>
    <row r="5" spans="1:19" ht="20.100000000000001" customHeight="1" x14ac:dyDescent="0.2">
      <c r="A5" t="s">
        <v>87</v>
      </c>
      <c r="B5">
        <v>34.4</v>
      </c>
      <c r="C5">
        <v>65.599999999999994</v>
      </c>
      <c r="O5" t="s">
        <v>37</v>
      </c>
      <c r="P5">
        <v>677</v>
      </c>
      <c r="Q5">
        <v>18</v>
      </c>
      <c r="R5">
        <v>695</v>
      </c>
      <c r="S5">
        <v>0.97410071942446042</v>
      </c>
    </row>
    <row r="6" spans="1:19" ht="20.100000000000001" customHeight="1" x14ac:dyDescent="0.2">
      <c r="A6" t="s">
        <v>125</v>
      </c>
      <c r="B6">
        <v>46</v>
      </c>
      <c r="C6">
        <v>54</v>
      </c>
      <c r="O6" t="s">
        <v>25</v>
      </c>
      <c r="P6">
        <v>473</v>
      </c>
      <c r="Q6">
        <v>20</v>
      </c>
      <c r="R6">
        <v>493</v>
      </c>
      <c r="S6">
        <v>0.95943204868154153</v>
      </c>
    </row>
    <row r="7" spans="1:19" x14ac:dyDescent="0.2">
      <c r="O7" t="s">
        <v>32</v>
      </c>
      <c r="P7">
        <v>352</v>
      </c>
      <c r="Q7">
        <v>32</v>
      </c>
      <c r="R7">
        <v>384</v>
      </c>
      <c r="S7">
        <v>0.91666666666666663</v>
      </c>
    </row>
    <row r="8" spans="1:19" x14ac:dyDescent="0.2">
      <c r="O8" t="s">
        <v>39</v>
      </c>
      <c r="P8">
        <v>785</v>
      </c>
      <c r="Q8">
        <v>74</v>
      </c>
      <c r="R8">
        <v>859</v>
      </c>
      <c r="S8">
        <v>0.91385331781140866</v>
      </c>
    </row>
    <row r="9" spans="1:19" x14ac:dyDescent="0.2">
      <c r="O9" t="s">
        <v>173</v>
      </c>
      <c r="P9">
        <v>203</v>
      </c>
      <c r="Q9">
        <v>21</v>
      </c>
      <c r="R9">
        <v>224</v>
      </c>
      <c r="S9">
        <v>0.90625</v>
      </c>
    </row>
    <row r="10" spans="1:19" x14ac:dyDescent="0.2">
      <c r="O10" t="s">
        <v>31</v>
      </c>
      <c r="P10">
        <v>427</v>
      </c>
      <c r="Q10">
        <v>54</v>
      </c>
      <c r="R10">
        <v>481</v>
      </c>
      <c r="S10">
        <v>0.88773388773388773</v>
      </c>
    </row>
    <row r="11" spans="1:19" x14ac:dyDescent="0.2">
      <c r="O11" t="s">
        <v>33</v>
      </c>
      <c r="P11">
        <v>1207</v>
      </c>
      <c r="Q11">
        <v>163</v>
      </c>
      <c r="R11">
        <v>1370</v>
      </c>
      <c r="S11">
        <v>0.881021897810219</v>
      </c>
    </row>
    <row r="12" spans="1:19" x14ac:dyDescent="0.2">
      <c r="O12" t="s">
        <v>34</v>
      </c>
      <c r="P12">
        <v>4072</v>
      </c>
      <c r="Q12">
        <v>698</v>
      </c>
      <c r="R12">
        <v>4770</v>
      </c>
      <c r="S12">
        <v>0.85366876310272533</v>
      </c>
    </row>
    <row r="13" spans="1:19" x14ac:dyDescent="0.2">
      <c r="O13" t="s">
        <v>43</v>
      </c>
      <c r="P13">
        <v>207</v>
      </c>
      <c r="Q13">
        <v>39</v>
      </c>
      <c r="R13">
        <v>246</v>
      </c>
      <c r="S13">
        <v>0.84146341463414631</v>
      </c>
    </row>
    <row r="14" spans="1:19" x14ac:dyDescent="0.2">
      <c r="O14" t="s">
        <v>30</v>
      </c>
      <c r="P14">
        <v>104</v>
      </c>
      <c r="Q14">
        <v>22</v>
      </c>
      <c r="R14">
        <v>126</v>
      </c>
      <c r="S14">
        <v>0.82539682539682535</v>
      </c>
    </row>
    <row r="15" spans="1:19" x14ac:dyDescent="0.2">
      <c r="O15" t="s">
        <v>38</v>
      </c>
      <c r="P15">
        <v>180</v>
      </c>
      <c r="Q15">
        <v>44</v>
      </c>
      <c r="R15">
        <v>224</v>
      </c>
      <c r="S15">
        <v>0.8035714285714286</v>
      </c>
    </row>
    <row r="16" spans="1:19" x14ac:dyDescent="0.2">
      <c r="O16" t="s">
        <v>174</v>
      </c>
      <c r="P16">
        <v>342</v>
      </c>
      <c r="Q16">
        <v>119</v>
      </c>
      <c r="R16">
        <v>461</v>
      </c>
      <c r="S16">
        <v>0.74186550976138832</v>
      </c>
    </row>
    <row r="17" spans="1:19" x14ac:dyDescent="0.2">
      <c r="O17" t="s">
        <v>175</v>
      </c>
      <c r="P17">
        <v>496</v>
      </c>
      <c r="Q17">
        <v>196</v>
      </c>
      <c r="R17">
        <v>692</v>
      </c>
      <c r="S17">
        <v>0.7167630057803468</v>
      </c>
    </row>
    <row r="18" spans="1:19" x14ac:dyDescent="0.2">
      <c r="O18" t="s">
        <v>42</v>
      </c>
      <c r="P18">
        <v>624</v>
      </c>
      <c r="Q18">
        <v>257</v>
      </c>
      <c r="R18">
        <v>881</v>
      </c>
      <c r="S18">
        <v>0.70828603859250849</v>
      </c>
    </row>
    <row r="19" spans="1:19" x14ac:dyDescent="0.2">
      <c r="O19" t="s">
        <v>29</v>
      </c>
      <c r="P19">
        <v>209</v>
      </c>
      <c r="Q19">
        <v>133</v>
      </c>
      <c r="R19">
        <v>342</v>
      </c>
      <c r="S19">
        <v>0.61111111111111116</v>
      </c>
    </row>
    <row r="20" spans="1:19" x14ac:dyDescent="0.2">
      <c r="O20" t="s">
        <v>28</v>
      </c>
      <c r="P20">
        <v>204</v>
      </c>
      <c r="Q20">
        <v>158</v>
      </c>
      <c r="R20">
        <v>362</v>
      </c>
      <c r="S20">
        <v>0.56353591160220995</v>
      </c>
    </row>
    <row r="21" spans="1:19" x14ac:dyDescent="0.2">
      <c r="O21" t="s">
        <v>26</v>
      </c>
      <c r="P21">
        <v>1107</v>
      </c>
      <c r="Q21">
        <v>879</v>
      </c>
      <c r="R21">
        <v>1986</v>
      </c>
      <c r="S21">
        <v>0.55740181268882172</v>
      </c>
    </row>
    <row r="22" spans="1:19" x14ac:dyDescent="0.2">
      <c r="O22" t="s">
        <v>27</v>
      </c>
      <c r="P22">
        <v>103</v>
      </c>
      <c r="Q22">
        <v>389</v>
      </c>
      <c r="R22">
        <v>492</v>
      </c>
      <c r="S22">
        <v>0.20934959349593496</v>
      </c>
    </row>
    <row r="23" spans="1:19" x14ac:dyDescent="0.2">
      <c r="O23" t="s">
        <v>41</v>
      </c>
      <c r="P23">
        <v>30</v>
      </c>
      <c r="Q23">
        <v>358</v>
      </c>
      <c r="R23">
        <v>388</v>
      </c>
      <c r="S23">
        <v>7.7319587628865982E-2</v>
      </c>
    </row>
    <row r="24" spans="1:19" x14ac:dyDescent="0.2">
      <c r="P24">
        <v>11802</v>
      </c>
      <c r="Q24">
        <v>3674</v>
      </c>
      <c r="R24">
        <v>15476</v>
      </c>
      <c r="S24">
        <v>0.76260015507883172</v>
      </c>
    </row>
    <row r="28" spans="1:19" x14ac:dyDescent="0.2">
      <c r="A28" t="s">
        <v>37</v>
      </c>
      <c r="B28">
        <v>0.93200000000000005</v>
      </c>
      <c r="C28">
        <v>0.71</v>
      </c>
    </row>
    <row r="29" spans="1:19" x14ac:dyDescent="0.2">
      <c r="A29" t="s">
        <v>39</v>
      </c>
      <c r="B29">
        <v>0.93</v>
      </c>
      <c r="C29">
        <v>0.71</v>
      </c>
    </row>
    <row r="30" spans="1:19" x14ac:dyDescent="0.2">
      <c r="A30" t="s">
        <v>25</v>
      </c>
      <c r="B30">
        <v>0.91300000000000003</v>
      </c>
      <c r="C30">
        <v>0.71</v>
      </c>
    </row>
    <row r="31" spans="1:19" x14ac:dyDescent="0.2">
      <c r="A31" t="s">
        <v>33</v>
      </c>
      <c r="B31">
        <v>0.86</v>
      </c>
      <c r="C31">
        <v>0.71</v>
      </c>
    </row>
    <row r="32" spans="1:19" x14ac:dyDescent="0.2">
      <c r="A32" t="s">
        <v>32</v>
      </c>
      <c r="B32">
        <v>0.84499999999999997</v>
      </c>
      <c r="C32">
        <v>0.71</v>
      </c>
    </row>
    <row r="33" spans="1:3" x14ac:dyDescent="0.2">
      <c r="A33" t="s">
        <v>34</v>
      </c>
      <c r="B33">
        <v>0.82399999999999995</v>
      </c>
      <c r="C33">
        <v>0.71</v>
      </c>
    </row>
    <row r="34" spans="1:3" x14ac:dyDescent="0.2">
      <c r="A34" t="s">
        <v>36</v>
      </c>
      <c r="B34">
        <v>0.81100000000000005</v>
      </c>
      <c r="C34">
        <v>0.71</v>
      </c>
    </row>
    <row r="35" spans="1:3" x14ac:dyDescent="0.2">
      <c r="A35" t="s">
        <v>43</v>
      </c>
      <c r="B35">
        <v>0.80300000000000005</v>
      </c>
      <c r="C35">
        <v>0.71</v>
      </c>
    </row>
    <row r="36" spans="1:3" x14ac:dyDescent="0.2">
      <c r="A36" t="s">
        <v>31</v>
      </c>
      <c r="B36">
        <v>0.79200000000000004</v>
      </c>
      <c r="C36">
        <v>0.71</v>
      </c>
    </row>
    <row r="37" spans="1:3" x14ac:dyDescent="0.2">
      <c r="A37" t="s">
        <v>30</v>
      </c>
      <c r="B37">
        <v>0.74199999999999999</v>
      </c>
      <c r="C37">
        <v>0.71</v>
      </c>
    </row>
    <row r="38" spans="1:3" x14ac:dyDescent="0.2">
      <c r="A38" t="s">
        <v>35</v>
      </c>
      <c r="B38">
        <v>0.67100000000000004</v>
      </c>
      <c r="C38">
        <v>0.71</v>
      </c>
    </row>
    <row r="39" spans="1:3" x14ac:dyDescent="0.2">
      <c r="A39" t="s">
        <v>38</v>
      </c>
      <c r="B39">
        <v>0.66300000000000003</v>
      </c>
      <c r="C39">
        <v>0.71</v>
      </c>
    </row>
    <row r="40" spans="1:3" x14ac:dyDescent="0.2">
      <c r="A40" t="s">
        <v>40</v>
      </c>
      <c r="B40">
        <v>0.60799999999999998</v>
      </c>
      <c r="C40">
        <v>0.71</v>
      </c>
    </row>
    <row r="41" spans="1:3" x14ac:dyDescent="0.2">
      <c r="A41" t="s">
        <v>42</v>
      </c>
      <c r="B41">
        <v>0.59599999999999997</v>
      </c>
      <c r="C41">
        <v>0.71</v>
      </c>
    </row>
    <row r="42" spans="1:3" x14ac:dyDescent="0.2">
      <c r="A42" t="s">
        <v>26</v>
      </c>
      <c r="B42">
        <v>0.55000000000000004</v>
      </c>
      <c r="C42">
        <v>0.71</v>
      </c>
    </row>
    <row r="43" spans="1:3" x14ac:dyDescent="0.2">
      <c r="A43" t="s">
        <v>29</v>
      </c>
      <c r="B43">
        <v>0.54200000000000004</v>
      </c>
      <c r="C43">
        <v>0.71</v>
      </c>
    </row>
    <row r="44" spans="1:3" x14ac:dyDescent="0.2">
      <c r="A44" t="s">
        <v>28</v>
      </c>
      <c r="B44">
        <v>0.44500000000000001</v>
      </c>
      <c r="C44">
        <v>0.71</v>
      </c>
    </row>
    <row r="45" spans="1:3" x14ac:dyDescent="0.2">
      <c r="A45" t="s">
        <v>27</v>
      </c>
      <c r="B45">
        <v>0.20300000000000001</v>
      </c>
      <c r="C45">
        <v>0.71</v>
      </c>
    </row>
    <row r="46" spans="1:3" x14ac:dyDescent="0.2">
      <c r="A46" t="s">
        <v>41</v>
      </c>
      <c r="B46">
        <v>7.1999999999999995E-2</v>
      </c>
      <c r="C46">
        <v>0.71</v>
      </c>
    </row>
  </sheetData>
  <mergeCells count="4">
    <mergeCell ref="A3"/>
    <mergeCell ref="B2:C2"/>
    <mergeCell ref="P2"/>
    <mergeCell ref="O3"/>
  </mergeCells>
  <phoneticPr fontId="1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E24"/>
  <sheetViews>
    <sheetView topLeftCell="A3" workbookViewId="0">
      <selection activeCell="G10" sqref="G10"/>
    </sheetView>
  </sheetViews>
  <sheetFormatPr baseColWidth="10" defaultColWidth="11.42578125" defaultRowHeight="12.75" x14ac:dyDescent="0.2"/>
  <cols>
    <col min="1" max="1" width="18" bestFit="1" customWidth="1"/>
  </cols>
  <sheetData>
    <row r="1" spans="1:5" x14ac:dyDescent="0.2">
      <c r="B1" t="s">
        <v>176</v>
      </c>
      <c r="C1" t="s">
        <v>169</v>
      </c>
    </row>
    <row r="2" spans="1:5" x14ac:dyDescent="0.2">
      <c r="B2" t="s">
        <v>176</v>
      </c>
      <c r="C2" t="s">
        <v>171</v>
      </c>
    </row>
    <row r="3" spans="1:5" x14ac:dyDescent="0.2">
      <c r="A3" t="s">
        <v>170</v>
      </c>
      <c r="B3" s="21" t="s">
        <v>177</v>
      </c>
      <c r="C3" s="21"/>
    </row>
    <row r="4" spans="1:5" x14ac:dyDescent="0.2">
      <c r="A4" t="s">
        <v>172</v>
      </c>
      <c r="B4" t="s">
        <v>85</v>
      </c>
    </row>
    <row r="5" spans="1:5" x14ac:dyDescent="0.2">
      <c r="A5" t="s">
        <v>41</v>
      </c>
      <c r="B5">
        <v>30</v>
      </c>
      <c r="C5">
        <v>358</v>
      </c>
      <c r="D5">
        <v>388</v>
      </c>
      <c r="E5">
        <v>7.7319587628865982E-2</v>
      </c>
    </row>
    <row r="6" spans="1:5" x14ac:dyDescent="0.2">
      <c r="A6" t="s">
        <v>27</v>
      </c>
      <c r="B6">
        <v>103</v>
      </c>
      <c r="C6">
        <v>389</v>
      </c>
      <c r="D6">
        <v>492</v>
      </c>
      <c r="E6">
        <v>0.20934959349593496</v>
      </c>
    </row>
    <row r="7" spans="1:5" x14ac:dyDescent="0.2">
      <c r="A7" t="s">
        <v>26</v>
      </c>
      <c r="B7">
        <v>1107</v>
      </c>
      <c r="C7">
        <v>879</v>
      </c>
      <c r="D7">
        <v>1986</v>
      </c>
      <c r="E7">
        <v>0.55740181268882172</v>
      </c>
    </row>
    <row r="8" spans="1:5" x14ac:dyDescent="0.2">
      <c r="A8" t="s">
        <v>28</v>
      </c>
      <c r="B8">
        <v>204</v>
      </c>
      <c r="C8">
        <v>158</v>
      </c>
      <c r="D8">
        <v>362</v>
      </c>
      <c r="E8">
        <v>0.56353591160220995</v>
      </c>
    </row>
    <row r="9" spans="1:5" x14ac:dyDescent="0.2">
      <c r="A9" t="s">
        <v>29</v>
      </c>
      <c r="B9">
        <v>209</v>
      </c>
      <c r="C9">
        <v>133</v>
      </c>
      <c r="D9">
        <v>342</v>
      </c>
      <c r="E9">
        <v>0.61111111111111116</v>
      </c>
    </row>
    <row r="10" spans="1:5" x14ac:dyDescent="0.2">
      <c r="A10" t="s">
        <v>42</v>
      </c>
      <c r="B10">
        <v>624</v>
      </c>
      <c r="C10">
        <v>257</v>
      </c>
      <c r="D10">
        <v>881</v>
      </c>
      <c r="E10">
        <v>0.70828603859250849</v>
      </c>
    </row>
    <row r="11" spans="1:5" x14ac:dyDescent="0.2">
      <c r="A11" t="s">
        <v>175</v>
      </c>
      <c r="B11">
        <v>496</v>
      </c>
      <c r="C11">
        <v>196</v>
      </c>
      <c r="D11">
        <v>692</v>
      </c>
      <c r="E11">
        <v>0.7167630057803468</v>
      </c>
    </row>
    <row r="12" spans="1:5" x14ac:dyDescent="0.2">
      <c r="A12" t="s">
        <v>174</v>
      </c>
      <c r="B12">
        <v>342</v>
      </c>
      <c r="C12">
        <v>119</v>
      </c>
      <c r="D12">
        <v>461</v>
      </c>
      <c r="E12">
        <v>0.74186550976138832</v>
      </c>
    </row>
    <row r="13" spans="1:5" x14ac:dyDescent="0.2">
      <c r="A13" t="s">
        <v>38</v>
      </c>
      <c r="B13">
        <v>180</v>
      </c>
      <c r="C13">
        <v>44</v>
      </c>
      <c r="D13">
        <v>224</v>
      </c>
      <c r="E13">
        <v>0.8035714285714286</v>
      </c>
    </row>
    <row r="14" spans="1:5" x14ac:dyDescent="0.2">
      <c r="A14" t="s">
        <v>30</v>
      </c>
      <c r="B14">
        <v>104</v>
      </c>
      <c r="C14">
        <v>22</v>
      </c>
      <c r="D14">
        <v>126</v>
      </c>
      <c r="E14">
        <v>0.82539682539682535</v>
      </c>
    </row>
    <row r="15" spans="1:5" x14ac:dyDescent="0.2">
      <c r="A15" t="s">
        <v>43</v>
      </c>
      <c r="B15">
        <v>207</v>
      </c>
      <c r="C15">
        <v>39</v>
      </c>
      <c r="D15">
        <v>246</v>
      </c>
      <c r="E15">
        <v>0.84146341463414631</v>
      </c>
    </row>
    <row r="16" spans="1:5" x14ac:dyDescent="0.2">
      <c r="A16" t="s">
        <v>34</v>
      </c>
      <c r="B16">
        <v>4072</v>
      </c>
      <c r="C16">
        <v>698</v>
      </c>
      <c r="D16">
        <v>4770</v>
      </c>
      <c r="E16">
        <v>0.85366876310272533</v>
      </c>
    </row>
    <row r="17" spans="1:5" x14ac:dyDescent="0.2">
      <c r="A17" t="s">
        <v>33</v>
      </c>
      <c r="B17">
        <v>1207</v>
      </c>
      <c r="C17">
        <v>163</v>
      </c>
      <c r="D17">
        <v>1370</v>
      </c>
      <c r="E17">
        <v>0.881021897810219</v>
      </c>
    </row>
    <row r="18" spans="1:5" x14ac:dyDescent="0.2">
      <c r="A18" t="s">
        <v>31</v>
      </c>
      <c r="B18">
        <v>427</v>
      </c>
      <c r="C18">
        <v>54</v>
      </c>
      <c r="D18">
        <v>481</v>
      </c>
      <c r="E18">
        <v>0.88773388773388773</v>
      </c>
    </row>
    <row r="19" spans="1:5" x14ac:dyDescent="0.2">
      <c r="A19" t="s">
        <v>173</v>
      </c>
      <c r="B19">
        <v>203</v>
      </c>
      <c r="C19">
        <v>21</v>
      </c>
      <c r="D19">
        <v>224</v>
      </c>
      <c r="E19">
        <v>0.90625</v>
      </c>
    </row>
    <row r="20" spans="1:5" x14ac:dyDescent="0.2">
      <c r="A20" t="s">
        <v>39</v>
      </c>
      <c r="B20">
        <v>785</v>
      </c>
      <c r="C20">
        <v>74</v>
      </c>
      <c r="D20">
        <v>859</v>
      </c>
      <c r="E20">
        <v>0.91385331781140866</v>
      </c>
    </row>
    <row r="21" spans="1:5" x14ac:dyDescent="0.2">
      <c r="A21" t="s">
        <v>32</v>
      </c>
      <c r="B21">
        <v>352</v>
      </c>
      <c r="C21">
        <v>32</v>
      </c>
      <c r="D21">
        <v>384</v>
      </c>
      <c r="E21">
        <v>0.91666666666666663</v>
      </c>
    </row>
    <row r="22" spans="1:5" x14ac:dyDescent="0.2">
      <c r="A22" t="s">
        <v>25</v>
      </c>
      <c r="B22">
        <v>473</v>
      </c>
      <c r="C22">
        <v>20</v>
      </c>
      <c r="D22">
        <v>493</v>
      </c>
      <c r="E22">
        <v>0.95943204868154153</v>
      </c>
    </row>
    <row r="23" spans="1:5" x14ac:dyDescent="0.2">
      <c r="A23" t="s">
        <v>37</v>
      </c>
      <c r="B23">
        <v>677</v>
      </c>
      <c r="C23">
        <v>18</v>
      </c>
      <c r="D23">
        <v>695</v>
      </c>
      <c r="E23">
        <v>0.97410071942446042</v>
      </c>
    </row>
    <row r="24" spans="1:5" x14ac:dyDescent="0.2">
      <c r="B24">
        <v>11802</v>
      </c>
      <c r="C24">
        <v>3674</v>
      </c>
      <c r="D24">
        <v>15476</v>
      </c>
      <c r="E24">
        <v>0.76260015507883172</v>
      </c>
    </row>
  </sheetData>
  <mergeCells count="1">
    <mergeCell ref="B3:C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X93"/>
  <sheetViews>
    <sheetView topLeftCell="A10" workbookViewId="0">
      <selection activeCell="H53" sqref="H53"/>
    </sheetView>
  </sheetViews>
  <sheetFormatPr baseColWidth="10" defaultColWidth="9.140625" defaultRowHeight="12.75" x14ac:dyDescent="0.2"/>
  <cols>
    <col min="1" max="1" width="15.28515625" customWidth="1"/>
    <col min="2" max="2" width="9.7109375" customWidth="1"/>
    <col min="3" max="3" width="9.140625" customWidth="1"/>
    <col min="4" max="4" width="9.7109375" customWidth="1"/>
    <col min="5" max="5" width="9.28515625" customWidth="1"/>
    <col min="6" max="6" width="10.140625" customWidth="1"/>
    <col min="7" max="7" width="9.140625" customWidth="1"/>
    <col min="8" max="8" width="10" customWidth="1"/>
    <col min="9" max="10" width="9.140625" customWidth="1"/>
    <col min="11" max="23" width="8.7109375" customWidth="1"/>
  </cols>
  <sheetData>
    <row r="1" spans="1:24" ht="12.95" customHeight="1" x14ac:dyDescent="0.2">
      <c r="B1" s="21" t="s">
        <v>71</v>
      </c>
    </row>
    <row r="2" spans="1:24" ht="12.95" customHeight="1" x14ac:dyDescent="0.2">
      <c r="A2" s="21" t="s">
        <v>88</v>
      </c>
      <c r="B2" t="s">
        <v>73</v>
      </c>
      <c r="K2" t="s">
        <v>96</v>
      </c>
    </row>
    <row r="3" spans="1:24" ht="12.95" customHeight="1" x14ac:dyDescent="0.2">
      <c r="A3" t="s">
        <v>89</v>
      </c>
      <c r="B3" t="s">
        <v>74</v>
      </c>
      <c r="C3" t="s">
        <v>75</v>
      </c>
      <c r="D3" t="s">
        <v>76</v>
      </c>
      <c r="E3" t="s">
        <v>77</v>
      </c>
      <c r="F3" t="s">
        <v>78</v>
      </c>
      <c r="G3" t="s">
        <v>79</v>
      </c>
      <c r="J3" t="s">
        <v>88</v>
      </c>
    </row>
    <row r="4" spans="1:24" ht="15" customHeight="1" x14ac:dyDescent="0.2">
      <c r="A4" t="s">
        <v>90</v>
      </c>
      <c r="B4">
        <v>2655</v>
      </c>
      <c r="C4">
        <v>3006</v>
      </c>
      <c r="D4">
        <v>3910</v>
      </c>
      <c r="E4">
        <v>4027</v>
      </c>
      <c r="F4">
        <v>4273</v>
      </c>
      <c r="G4">
        <v>4071</v>
      </c>
      <c r="H4">
        <f>SUM(B4:G4)</f>
        <v>21942</v>
      </c>
      <c r="I4">
        <f>+H4</f>
        <v>21942</v>
      </c>
      <c r="J4" t="s">
        <v>89</v>
      </c>
      <c r="K4" t="s">
        <v>50</v>
      </c>
      <c r="L4" t="s">
        <v>51</v>
      </c>
      <c r="M4" t="s">
        <v>52</v>
      </c>
      <c r="N4" t="s">
        <v>53</v>
      </c>
      <c r="O4" t="s">
        <v>54</v>
      </c>
      <c r="P4" t="s">
        <v>55</v>
      </c>
      <c r="Q4" t="s">
        <v>56</v>
      </c>
      <c r="R4" t="s">
        <v>57</v>
      </c>
      <c r="S4" t="s">
        <v>58</v>
      </c>
      <c r="T4" t="s">
        <v>59</v>
      </c>
      <c r="U4" t="s">
        <v>60</v>
      </c>
      <c r="V4" t="s">
        <v>61</v>
      </c>
      <c r="W4" t="s">
        <v>97</v>
      </c>
    </row>
    <row r="5" spans="1:24" ht="15" customHeight="1" x14ac:dyDescent="0.2">
      <c r="A5" t="s">
        <v>91</v>
      </c>
      <c r="B5">
        <v>1</v>
      </c>
      <c r="C5">
        <v>23</v>
      </c>
      <c r="D5">
        <v>35</v>
      </c>
      <c r="E5">
        <v>43</v>
      </c>
      <c r="F5">
        <v>47</v>
      </c>
      <c r="G5">
        <v>50</v>
      </c>
      <c r="H5">
        <f t="shared" ref="H5:H11" si="0">SUM(B5:G5)</f>
        <v>199</v>
      </c>
      <c r="I5">
        <f>+H5</f>
        <v>199</v>
      </c>
      <c r="J5" t="s">
        <v>92</v>
      </c>
      <c r="K5">
        <v>4</v>
      </c>
      <c r="L5">
        <v>20</v>
      </c>
      <c r="M5">
        <v>13</v>
      </c>
      <c r="N5">
        <v>8</v>
      </c>
      <c r="O5">
        <v>5</v>
      </c>
      <c r="P5">
        <v>6</v>
      </c>
      <c r="Q5">
        <v>2</v>
      </c>
      <c r="R5">
        <v>6</v>
      </c>
      <c r="S5">
        <v>2</v>
      </c>
      <c r="T5">
        <v>3</v>
      </c>
      <c r="U5">
        <v>0</v>
      </c>
      <c r="V5">
        <v>8</v>
      </c>
      <c r="W5">
        <v>3</v>
      </c>
    </row>
    <row r="6" spans="1:24" ht="15" customHeight="1" x14ac:dyDescent="0.2">
      <c r="A6" t="s">
        <v>92</v>
      </c>
      <c r="B6">
        <v>0</v>
      </c>
      <c r="C6">
        <v>7</v>
      </c>
      <c r="D6">
        <v>10</v>
      </c>
      <c r="E6">
        <v>20</v>
      </c>
      <c r="F6">
        <v>24</v>
      </c>
      <c r="G6">
        <v>19</v>
      </c>
      <c r="H6">
        <f t="shared" si="0"/>
        <v>80</v>
      </c>
      <c r="I6">
        <f>SUM(H6:H8)</f>
        <v>1044</v>
      </c>
      <c r="J6" t="s">
        <v>93</v>
      </c>
      <c r="K6">
        <v>6</v>
      </c>
      <c r="L6">
        <v>15</v>
      </c>
      <c r="M6">
        <v>27</v>
      </c>
      <c r="N6">
        <v>14</v>
      </c>
      <c r="O6">
        <v>21</v>
      </c>
      <c r="P6">
        <v>16</v>
      </c>
      <c r="Q6">
        <v>11</v>
      </c>
      <c r="R6">
        <v>11</v>
      </c>
      <c r="S6">
        <v>6</v>
      </c>
      <c r="T6">
        <v>7</v>
      </c>
      <c r="U6">
        <v>2</v>
      </c>
      <c r="V6">
        <v>2</v>
      </c>
      <c r="W6">
        <v>1</v>
      </c>
    </row>
    <row r="7" spans="1:24" ht="15" customHeight="1" x14ac:dyDescent="0.2">
      <c r="A7" t="s">
        <v>93</v>
      </c>
      <c r="B7">
        <v>1</v>
      </c>
      <c r="C7">
        <v>29</v>
      </c>
      <c r="D7">
        <v>32</v>
      </c>
      <c r="E7">
        <v>17</v>
      </c>
      <c r="F7">
        <v>34</v>
      </c>
      <c r="G7">
        <v>26</v>
      </c>
      <c r="H7">
        <f t="shared" si="0"/>
        <v>139</v>
      </c>
      <c r="J7" t="s">
        <v>94</v>
      </c>
      <c r="K7">
        <v>26</v>
      </c>
      <c r="L7">
        <v>86</v>
      </c>
      <c r="M7">
        <v>102</v>
      </c>
      <c r="N7">
        <v>100</v>
      </c>
      <c r="O7">
        <v>133</v>
      </c>
      <c r="P7">
        <v>81</v>
      </c>
      <c r="Q7">
        <v>61</v>
      </c>
      <c r="R7">
        <v>64</v>
      </c>
      <c r="S7">
        <v>73</v>
      </c>
      <c r="T7">
        <v>40</v>
      </c>
      <c r="U7">
        <v>23</v>
      </c>
      <c r="V7">
        <v>15</v>
      </c>
      <c r="W7">
        <v>21</v>
      </c>
    </row>
    <row r="8" spans="1:24" ht="15" customHeight="1" x14ac:dyDescent="0.2">
      <c r="A8" t="s">
        <v>94</v>
      </c>
      <c r="B8">
        <v>81</v>
      </c>
      <c r="C8">
        <v>121</v>
      </c>
      <c r="D8">
        <v>155</v>
      </c>
      <c r="E8">
        <v>177</v>
      </c>
      <c r="F8">
        <v>143</v>
      </c>
      <c r="G8">
        <v>148</v>
      </c>
      <c r="H8">
        <f t="shared" si="0"/>
        <v>825</v>
      </c>
      <c r="K8">
        <f>SUM(K5:K7)</f>
        <v>36</v>
      </c>
      <c r="L8">
        <f t="shared" ref="L8:W8" si="1">SUM(L5:L7)</f>
        <v>121</v>
      </c>
      <c r="M8">
        <f t="shared" si="1"/>
        <v>142</v>
      </c>
      <c r="N8">
        <f t="shared" si="1"/>
        <v>122</v>
      </c>
      <c r="O8">
        <f t="shared" si="1"/>
        <v>159</v>
      </c>
      <c r="P8">
        <f t="shared" si="1"/>
        <v>103</v>
      </c>
      <c r="Q8">
        <f t="shared" si="1"/>
        <v>74</v>
      </c>
      <c r="R8">
        <f t="shared" si="1"/>
        <v>81</v>
      </c>
      <c r="S8">
        <f t="shared" si="1"/>
        <v>81</v>
      </c>
      <c r="T8">
        <f t="shared" si="1"/>
        <v>50</v>
      </c>
      <c r="U8">
        <f t="shared" si="1"/>
        <v>25</v>
      </c>
      <c r="V8">
        <f t="shared" si="1"/>
        <v>25</v>
      </c>
      <c r="W8">
        <f t="shared" si="1"/>
        <v>25</v>
      </c>
      <c r="X8">
        <f>SUM(K8:W8)</f>
        <v>1044</v>
      </c>
    </row>
    <row r="9" spans="1:24" ht="15" customHeight="1" x14ac:dyDescent="0.2">
      <c r="A9" t="s">
        <v>95</v>
      </c>
      <c r="B9">
        <v>1730</v>
      </c>
      <c r="C9">
        <v>1741</v>
      </c>
      <c r="D9">
        <v>2052</v>
      </c>
      <c r="E9">
        <v>1862</v>
      </c>
      <c r="F9">
        <v>2083</v>
      </c>
      <c r="G9">
        <v>2154</v>
      </c>
      <c r="H9">
        <f t="shared" si="0"/>
        <v>11622</v>
      </c>
      <c r="I9">
        <f>SUM(H4:H8)</f>
        <v>23185</v>
      </c>
      <c r="K9">
        <v>1231</v>
      </c>
      <c r="L9">
        <v>2809</v>
      </c>
      <c r="M9">
        <v>2551</v>
      </c>
      <c r="N9">
        <v>2587</v>
      </c>
      <c r="O9">
        <v>2634</v>
      </c>
      <c r="P9">
        <v>2181</v>
      </c>
      <c r="Q9">
        <v>1916</v>
      </c>
      <c r="R9">
        <v>1736</v>
      </c>
      <c r="S9">
        <v>1508</v>
      </c>
      <c r="T9">
        <v>968</v>
      </c>
      <c r="U9">
        <v>752</v>
      </c>
      <c r="V9">
        <v>784</v>
      </c>
      <c r="W9">
        <v>446</v>
      </c>
      <c r="X9">
        <f>SUM(K9:W9)</f>
        <v>22103</v>
      </c>
    </row>
    <row r="10" spans="1:24" x14ac:dyDescent="0.2">
      <c r="B10">
        <f t="shared" ref="B10:G10" si="2">SUM(B4:B8)</f>
        <v>2738</v>
      </c>
      <c r="C10">
        <f t="shared" si="2"/>
        <v>3186</v>
      </c>
      <c r="D10">
        <f t="shared" si="2"/>
        <v>4142</v>
      </c>
      <c r="E10">
        <f t="shared" si="2"/>
        <v>4284</v>
      </c>
      <c r="F10">
        <f t="shared" si="2"/>
        <v>4521</v>
      </c>
      <c r="G10">
        <f t="shared" si="2"/>
        <v>4314</v>
      </c>
      <c r="H10">
        <f t="shared" si="0"/>
        <v>23185</v>
      </c>
    </row>
    <row r="11" spans="1:24" x14ac:dyDescent="0.2">
      <c r="B11">
        <f t="shared" ref="B11:G11" si="3">SUM(B4:B8)</f>
        <v>2738</v>
      </c>
      <c r="C11">
        <f t="shared" si="3"/>
        <v>3186</v>
      </c>
      <c r="D11">
        <f t="shared" si="3"/>
        <v>4142</v>
      </c>
      <c r="E11">
        <f t="shared" si="3"/>
        <v>4284</v>
      </c>
      <c r="F11">
        <f t="shared" si="3"/>
        <v>4521</v>
      </c>
      <c r="G11">
        <f t="shared" si="3"/>
        <v>4314</v>
      </c>
      <c r="H11">
        <f t="shared" si="0"/>
        <v>23185</v>
      </c>
      <c r="K11">
        <f>+K8/K9</f>
        <v>2.924451665312754E-2</v>
      </c>
      <c r="L11">
        <f t="shared" ref="L11:W11" si="4">+L8/L9</f>
        <v>4.307582769668921E-2</v>
      </c>
      <c r="M11">
        <f t="shared" si="4"/>
        <v>5.5664445315562527E-2</v>
      </c>
      <c r="N11">
        <f t="shared" si="4"/>
        <v>4.7158871279474296E-2</v>
      </c>
      <c r="O11">
        <f t="shared" si="4"/>
        <v>6.0364464692482918E-2</v>
      </c>
      <c r="P11">
        <f t="shared" si="4"/>
        <v>4.7226043099495643E-2</v>
      </c>
      <c r="Q11">
        <f t="shared" si="4"/>
        <v>3.8622129436325675E-2</v>
      </c>
      <c r="R11">
        <f t="shared" si="4"/>
        <v>4.6658986175115207E-2</v>
      </c>
      <c r="S11">
        <f t="shared" si="4"/>
        <v>5.3713527851458887E-2</v>
      </c>
      <c r="T11">
        <f t="shared" si="4"/>
        <v>5.1652892561983473E-2</v>
      </c>
      <c r="U11">
        <f t="shared" si="4"/>
        <v>3.3244680851063829E-2</v>
      </c>
      <c r="V11">
        <f t="shared" si="4"/>
        <v>3.1887755102040817E-2</v>
      </c>
      <c r="W11">
        <f t="shared" si="4"/>
        <v>5.6053811659192827E-2</v>
      </c>
      <c r="X11">
        <f>+J25-X9</f>
        <v>1082</v>
      </c>
    </row>
    <row r="12" spans="1:24" x14ac:dyDescent="0.2">
      <c r="B12">
        <f t="shared" ref="B12:G12" si="5">SUM(B6:B8)</f>
        <v>82</v>
      </c>
      <c r="C12">
        <f t="shared" si="5"/>
        <v>157</v>
      </c>
      <c r="D12">
        <f t="shared" si="5"/>
        <v>197</v>
      </c>
      <c r="E12">
        <f t="shared" si="5"/>
        <v>214</v>
      </c>
      <c r="F12">
        <f t="shared" si="5"/>
        <v>201</v>
      </c>
      <c r="G12">
        <f t="shared" si="5"/>
        <v>193</v>
      </c>
      <c r="H12">
        <f>SUM(B12:G12)</f>
        <v>1044</v>
      </c>
    </row>
    <row r="13" spans="1:24" x14ac:dyDescent="0.2">
      <c r="B13">
        <f t="shared" ref="B13:H13" si="6">+B12/B11</f>
        <v>2.9948867786705625E-2</v>
      </c>
      <c r="C13">
        <f t="shared" si="6"/>
        <v>4.9278091650973008E-2</v>
      </c>
      <c r="D13">
        <f t="shared" si="6"/>
        <v>4.7561564461612749E-2</v>
      </c>
      <c r="E13">
        <f t="shared" si="6"/>
        <v>4.9953314659197015E-2</v>
      </c>
      <c r="F13">
        <f t="shared" si="6"/>
        <v>4.4459190444591908E-2</v>
      </c>
      <c r="G13">
        <f t="shared" si="6"/>
        <v>4.4738062123319426E-2</v>
      </c>
      <c r="H13">
        <f t="shared" si="6"/>
        <v>4.5029113651067501E-2</v>
      </c>
    </row>
    <row r="15" spans="1:24" x14ac:dyDescent="0.2">
      <c r="B15" t="e">
        <f>+B10/#REF!</f>
        <v>#REF!</v>
      </c>
      <c r="C15" t="e">
        <f>+C10/#REF!</f>
        <v>#REF!</v>
      </c>
      <c r="D15" t="e">
        <f>+D10/#REF!</f>
        <v>#REF!</v>
      </c>
      <c r="E15" t="e">
        <f>+E10/#REF!</f>
        <v>#REF!</v>
      </c>
      <c r="F15" t="e">
        <f>+F10/#REF!</f>
        <v>#REF!</v>
      </c>
      <c r="G15" t="e">
        <f>+G10/#REF!</f>
        <v>#REF!</v>
      </c>
    </row>
    <row r="18" spans="1:10" x14ac:dyDescent="0.2">
      <c r="B18" t="s">
        <v>98</v>
      </c>
    </row>
    <row r="19" spans="1:10" x14ac:dyDescent="0.2">
      <c r="A19" t="s">
        <v>88</v>
      </c>
      <c r="B19" t="s">
        <v>99</v>
      </c>
    </row>
    <row r="20" spans="1:10" x14ac:dyDescent="0.2">
      <c r="A20" t="s">
        <v>89</v>
      </c>
      <c r="B20" t="s">
        <v>100</v>
      </c>
      <c r="C20" t="s">
        <v>101</v>
      </c>
      <c r="D20" t="s">
        <v>102</v>
      </c>
      <c r="E20" t="s">
        <v>103</v>
      </c>
      <c r="F20" t="s">
        <v>104</v>
      </c>
      <c r="G20" t="s">
        <v>105</v>
      </c>
      <c r="H20" t="s">
        <v>106</v>
      </c>
    </row>
    <row r="21" spans="1:10" x14ac:dyDescent="0.2">
      <c r="A21" t="s">
        <v>90</v>
      </c>
      <c r="B21">
        <v>3373</v>
      </c>
      <c r="C21">
        <v>3058</v>
      </c>
      <c r="D21">
        <v>3204</v>
      </c>
      <c r="E21">
        <v>3261</v>
      </c>
      <c r="F21">
        <v>3563</v>
      </c>
      <c r="G21">
        <v>2979</v>
      </c>
      <c r="H21">
        <v>2504</v>
      </c>
    </row>
    <row r="22" spans="1:10" x14ac:dyDescent="0.2">
      <c r="A22" t="s">
        <v>91</v>
      </c>
      <c r="B22">
        <v>20</v>
      </c>
      <c r="C22">
        <v>22</v>
      </c>
      <c r="D22">
        <v>23</v>
      </c>
      <c r="E22">
        <v>24</v>
      </c>
      <c r="F22">
        <v>35</v>
      </c>
      <c r="G22">
        <v>44</v>
      </c>
      <c r="H22">
        <v>31</v>
      </c>
    </row>
    <row r="23" spans="1:10" x14ac:dyDescent="0.2">
      <c r="A23" t="s">
        <v>92</v>
      </c>
      <c r="B23">
        <v>12</v>
      </c>
      <c r="C23">
        <v>1</v>
      </c>
      <c r="D23">
        <v>6</v>
      </c>
      <c r="E23">
        <v>15</v>
      </c>
      <c r="F23">
        <v>3</v>
      </c>
      <c r="G23">
        <v>20</v>
      </c>
      <c r="H23">
        <v>23</v>
      </c>
    </row>
    <row r="24" spans="1:10" x14ac:dyDescent="0.2">
      <c r="A24" t="s">
        <v>93</v>
      </c>
      <c r="B24">
        <v>7</v>
      </c>
      <c r="C24">
        <v>21</v>
      </c>
      <c r="D24">
        <v>12</v>
      </c>
      <c r="E24">
        <v>4</v>
      </c>
      <c r="F24">
        <v>13</v>
      </c>
      <c r="G24">
        <v>39</v>
      </c>
      <c r="H24">
        <v>43</v>
      </c>
    </row>
    <row r="25" spans="1:10" x14ac:dyDescent="0.2">
      <c r="A25" t="s">
        <v>94</v>
      </c>
      <c r="B25">
        <v>79</v>
      </c>
      <c r="C25">
        <v>60</v>
      </c>
      <c r="D25">
        <v>64</v>
      </c>
      <c r="E25">
        <v>62</v>
      </c>
      <c r="F25">
        <v>100</v>
      </c>
      <c r="G25">
        <v>200</v>
      </c>
      <c r="H25">
        <v>260</v>
      </c>
      <c r="I25">
        <f>SUM(B23:H25)</f>
        <v>1044</v>
      </c>
      <c r="J25">
        <f>SUM(B21:H25)</f>
        <v>23185</v>
      </c>
    </row>
    <row r="26" spans="1:10" x14ac:dyDescent="0.2">
      <c r="A26" t="s">
        <v>95</v>
      </c>
      <c r="B26">
        <v>1613</v>
      </c>
      <c r="C26">
        <v>1546</v>
      </c>
      <c r="D26">
        <v>1676</v>
      </c>
      <c r="E26">
        <v>1521</v>
      </c>
      <c r="F26">
        <v>1889</v>
      </c>
      <c r="G26">
        <v>1719</v>
      </c>
      <c r="H26">
        <v>1658</v>
      </c>
    </row>
    <row r="27" spans="1:10" x14ac:dyDescent="0.2">
      <c r="B27">
        <f>SUM(B21:B25)</f>
        <v>3491</v>
      </c>
      <c r="C27">
        <f t="shared" ref="C27:H27" si="7">SUM(C21:C25)</f>
        <v>3162</v>
      </c>
      <c r="D27">
        <f t="shared" si="7"/>
        <v>3309</v>
      </c>
      <c r="E27">
        <f t="shared" si="7"/>
        <v>3366</v>
      </c>
      <c r="F27">
        <f t="shared" si="7"/>
        <v>3714</v>
      </c>
      <c r="G27">
        <f t="shared" si="7"/>
        <v>3282</v>
      </c>
      <c r="H27">
        <f t="shared" si="7"/>
        <v>2861</v>
      </c>
      <c r="I27">
        <f>SUM(B27:H27)</f>
        <v>23185</v>
      </c>
    </row>
    <row r="28" spans="1:10" x14ac:dyDescent="0.2">
      <c r="B28">
        <f>SUM(B23:B25)</f>
        <v>98</v>
      </c>
      <c r="C28">
        <f t="shared" ref="C28:H28" si="8">SUM(C23:C25)</f>
        <v>82</v>
      </c>
      <c r="D28">
        <f t="shared" si="8"/>
        <v>82</v>
      </c>
      <c r="E28">
        <f t="shared" si="8"/>
        <v>81</v>
      </c>
      <c r="F28">
        <f t="shared" si="8"/>
        <v>116</v>
      </c>
      <c r="G28">
        <f t="shared" si="8"/>
        <v>259</v>
      </c>
      <c r="H28">
        <f t="shared" si="8"/>
        <v>326</v>
      </c>
      <c r="I28">
        <f>SUM(B28:H28)</f>
        <v>1044</v>
      </c>
    </row>
    <row r="29" spans="1:10" x14ac:dyDescent="0.2">
      <c r="A29" t="s">
        <v>6</v>
      </c>
      <c r="B29">
        <f>+B28/B27</f>
        <v>2.807218562016614E-2</v>
      </c>
      <c r="C29">
        <f t="shared" ref="C29:I29" si="9">+C28/C27</f>
        <v>2.5932953826691967E-2</v>
      </c>
      <c r="D29">
        <f t="shared" si="9"/>
        <v>2.4780900574191599E-2</v>
      </c>
      <c r="E29">
        <f t="shared" si="9"/>
        <v>2.4064171122994651E-2</v>
      </c>
      <c r="F29">
        <f t="shared" si="9"/>
        <v>3.1233171782444804E-2</v>
      </c>
      <c r="G29">
        <f t="shared" si="9"/>
        <v>7.8915295551492987E-2</v>
      </c>
      <c r="H29">
        <f t="shared" si="9"/>
        <v>0.11394617266689969</v>
      </c>
      <c r="I29">
        <f t="shared" si="9"/>
        <v>4.5029113651067501E-2</v>
      </c>
    </row>
    <row r="30" spans="1:10" x14ac:dyDescent="0.2">
      <c r="A30">
        <v>2012</v>
      </c>
      <c r="B30">
        <f>0.35%+0.21%+2.65%</f>
        <v>3.2099999999999997E-2</v>
      </c>
      <c r="C30">
        <f>0.18%+0.57%+1.96%</f>
        <v>2.7099999999999999E-2</v>
      </c>
      <c r="D30">
        <f>0.17%+0.32%+2.06%</f>
        <v>2.5500000000000002E-2</v>
      </c>
      <c r="E30">
        <f>0.34%+0.13%+2.02%</f>
        <v>2.4899999999999999E-2</v>
      </c>
      <c r="F30">
        <f>0.27%+0.55%+2.83%</f>
        <v>3.6500000000000005E-2</v>
      </c>
      <c r="G30">
        <f>0.87%+1.28%+6.3%</f>
        <v>8.4499999999999992E-2</v>
      </c>
      <c r="H30">
        <f>1.09%+1.64%+10.5%</f>
        <v>0.1323</v>
      </c>
    </row>
    <row r="31" spans="1:10" x14ac:dyDescent="0.2">
      <c r="A31">
        <v>2013</v>
      </c>
      <c r="B31">
        <v>3.2115171650055369E-2</v>
      </c>
      <c r="C31">
        <v>2.743259085580305E-2</v>
      </c>
      <c r="D31">
        <v>2.8182028182028182E-2</v>
      </c>
      <c r="E31">
        <v>3.0825608967449881E-2</v>
      </c>
      <c r="F31">
        <v>3.709519136408243E-2</v>
      </c>
      <c r="G31">
        <v>7.9315383009810059E-2</v>
      </c>
      <c r="H31">
        <v>0.13534031413612566</v>
      </c>
    </row>
    <row r="37" spans="10:11" x14ac:dyDescent="0.2">
      <c r="J37" t="s">
        <v>121</v>
      </c>
      <c r="K37">
        <v>0.94099999999999995</v>
      </c>
    </row>
    <row r="38" spans="10:11" x14ac:dyDescent="0.2">
      <c r="J38" t="s">
        <v>122</v>
      </c>
      <c r="K38">
        <v>8.0000000000000002E-3</v>
      </c>
    </row>
    <row r="39" spans="10:11" x14ac:dyDescent="0.2">
      <c r="J39" t="s">
        <v>123</v>
      </c>
      <c r="K39">
        <v>5.0500000000000003E-2</v>
      </c>
    </row>
    <row r="53" spans="1:7" x14ac:dyDescent="0.2">
      <c r="A53" t="s">
        <v>181</v>
      </c>
    </row>
    <row r="54" spans="1:7" x14ac:dyDescent="0.2">
      <c r="C54" t="s">
        <v>176</v>
      </c>
    </row>
    <row r="55" spans="1:7" x14ac:dyDescent="0.2">
      <c r="A55" t="s">
        <v>98</v>
      </c>
      <c r="B55" t="s">
        <v>88</v>
      </c>
      <c r="C55" t="s">
        <v>176</v>
      </c>
    </row>
    <row r="56" spans="1:7" x14ac:dyDescent="0.2">
      <c r="A56" t="s">
        <v>99</v>
      </c>
      <c r="B56" t="s">
        <v>89</v>
      </c>
      <c r="C56" t="s">
        <v>178</v>
      </c>
    </row>
    <row r="57" spans="1:7" x14ac:dyDescent="0.2">
      <c r="A57" t="s">
        <v>100</v>
      </c>
      <c r="B57" t="s">
        <v>90</v>
      </c>
      <c r="C57">
        <v>4350</v>
      </c>
    </row>
    <row r="58" spans="1:7" x14ac:dyDescent="0.2">
      <c r="B58" t="s">
        <v>91</v>
      </c>
      <c r="C58">
        <v>20</v>
      </c>
    </row>
    <row r="59" spans="1:7" x14ac:dyDescent="0.2">
      <c r="B59" t="s">
        <v>92</v>
      </c>
      <c r="C59">
        <v>16</v>
      </c>
    </row>
    <row r="60" spans="1:7" x14ac:dyDescent="0.2">
      <c r="B60" t="s">
        <v>93</v>
      </c>
      <c r="C60">
        <v>17</v>
      </c>
    </row>
    <row r="61" spans="1:7" x14ac:dyDescent="0.2">
      <c r="B61" t="s">
        <v>94</v>
      </c>
      <c r="C61">
        <v>112</v>
      </c>
      <c r="D61">
        <v>4515</v>
      </c>
      <c r="E61">
        <v>4.4296788482834993E-3</v>
      </c>
      <c r="F61">
        <v>145</v>
      </c>
      <c r="G61">
        <v>3.2115171650055369E-2</v>
      </c>
    </row>
    <row r="62" spans="1:7" x14ac:dyDescent="0.2">
      <c r="A62" t="s">
        <v>101</v>
      </c>
      <c r="B62" t="s">
        <v>90</v>
      </c>
      <c r="C62">
        <v>4114</v>
      </c>
    </row>
    <row r="63" spans="1:7" x14ac:dyDescent="0.2">
      <c r="B63" t="s">
        <v>91</v>
      </c>
      <c r="C63">
        <v>34</v>
      </c>
    </row>
    <row r="64" spans="1:7" x14ac:dyDescent="0.2">
      <c r="B64" t="s">
        <v>92</v>
      </c>
      <c r="C64">
        <v>9</v>
      </c>
    </row>
    <row r="65" spans="1:7" x14ac:dyDescent="0.2">
      <c r="B65" t="s">
        <v>93</v>
      </c>
      <c r="C65">
        <v>12</v>
      </c>
    </row>
    <row r="66" spans="1:7" x14ac:dyDescent="0.2">
      <c r="B66" t="s">
        <v>94</v>
      </c>
      <c r="C66">
        <v>96</v>
      </c>
      <c r="D66">
        <v>4265</v>
      </c>
      <c r="E66">
        <v>7.9718640093786632E-3</v>
      </c>
      <c r="F66">
        <v>117</v>
      </c>
      <c r="G66">
        <v>2.743259085580305E-2</v>
      </c>
    </row>
    <row r="67" spans="1:7" x14ac:dyDescent="0.2">
      <c r="A67" t="s">
        <v>102</v>
      </c>
      <c r="B67" t="s">
        <v>90</v>
      </c>
      <c r="C67">
        <v>4183</v>
      </c>
    </row>
    <row r="68" spans="1:7" x14ac:dyDescent="0.2">
      <c r="B68" t="s">
        <v>91</v>
      </c>
      <c r="C68">
        <v>24</v>
      </c>
    </row>
    <row r="69" spans="1:7" x14ac:dyDescent="0.2">
      <c r="B69" t="s">
        <v>92</v>
      </c>
      <c r="C69">
        <v>7</v>
      </c>
    </row>
    <row r="70" spans="1:7" x14ac:dyDescent="0.2">
      <c r="B70" t="s">
        <v>93</v>
      </c>
      <c r="C70">
        <v>16</v>
      </c>
    </row>
    <row r="71" spans="1:7" x14ac:dyDescent="0.2">
      <c r="B71" t="s">
        <v>94</v>
      </c>
      <c r="C71">
        <v>99</v>
      </c>
      <c r="D71">
        <v>4329</v>
      </c>
      <c r="E71">
        <v>5.544005544005544E-3</v>
      </c>
      <c r="F71">
        <v>122</v>
      </c>
      <c r="G71">
        <v>2.8182028182028182E-2</v>
      </c>
    </row>
    <row r="72" spans="1:7" x14ac:dyDescent="0.2">
      <c r="A72" s="21" t="s">
        <v>103</v>
      </c>
      <c r="B72" t="s">
        <v>90</v>
      </c>
      <c r="C72">
        <v>4477</v>
      </c>
    </row>
    <row r="73" spans="1:7" x14ac:dyDescent="0.2">
      <c r="A73" s="21"/>
      <c r="B73" t="s">
        <v>91</v>
      </c>
      <c r="C73">
        <v>19</v>
      </c>
    </row>
    <row r="74" spans="1:7" x14ac:dyDescent="0.2">
      <c r="A74" s="21"/>
      <c r="B74" t="s">
        <v>92</v>
      </c>
      <c r="C74">
        <v>10</v>
      </c>
    </row>
    <row r="75" spans="1:7" x14ac:dyDescent="0.2">
      <c r="A75" s="21"/>
      <c r="B75" t="s">
        <v>93</v>
      </c>
      <c r="C75">
        <v>14</v>
      </c>
    </row>
    <row r="76" spans="1:7" x14ac:dyDescent="0.2">
      <c r="A76" s="21"/>
      <c r="B76" t="s">
        <v>94</v>
      </c>
      <c r="C76">
        <v>119</v>
      </c>
      <c r="D76">
        <v>4639</v>
      </c>
      <c r="E76">
        <v>4.0957102823884458E-3</v>
      </c>
      <c r="F76">
        <v>143</v>
      </c>
      <c r="G76">
        <v>3.0825608967449881E-2</v>
      </c>
    </row>
    <row r="77" spans="1:7" x14ac:dyDescent="0.2">
      <c r="A77" s="21" t="s">
        <v>104</v>
      </c>
      <c r="B77" t="s">
        <v>90</v>
      </c>
      <c r="C77">
        <v>4866</v>
      </c>
    </row>
    <row r="78" spans="1:7" x14ac:dyDescent="0.2">
      <c r="A78" s="21"/>
      <c r="B78" t="s">
        <v>91</v>
      </c>
      <c r="C78">
        <v>40</v>
      </c>
    </row>
    <row r="79" spans="1:7" x14ac:dyDescent="0.2">
      <c r="A79" s="21"/>
      <c r="B79" t="s">
        <v>92</v>
      </c>
      <c r="C79">
        <v>13</v>
      </c>
    </row>
    <row r="80" spans="1:7" x14ac:dyDescent="0.2">
      <c r="A80" s="21"/>
      <c r="B80" t="s">
        <v>93</v>
      </c>
      <c r="C80">
        <v>23</v>
      </c>
    </row>
    <row r="81" spans="1:7" x14ac:dyDescent="0.2">
      <c r="A81" s="21"/>
      <c r="B81" t="s">
        <v>94</v>
      </c>
      <c r="C81">
        <v>153</v>
      </c>
      <c r="D81">
        <v>5095</v>
      </c>
      <c r="E81">
        <v>7.8508341511285568E-3</v>
      </c>
      <c r="F81">
        <v>189</v>
      </c>
      <c r="G81">
        <v>3.709519136408243E-2</v>
      </c>
    </row>
    <row r="82" spans="1:7" x14ac:dyDescent="0.2">
      <c r="A82" s="21" t="s">
        <v>105</v>
      </c>
      <c r="B82" t="s">
        <v>90</v>
      </c>
      <c r="C82">
        <v>4364</v>
      </c>
    </row>
    <row r="83" spans="1:7" x14ac:dyDescent="0.2">
      <c r="A83" s="21"/>
      <c r="B83" t="s">
        <v>91</v>
      </c>
      <c r="C83">
        <v>47</v>
      </c>
    </row>
    <row r="84" spans="1:7" x14ac:dyDescent="0.2">
      <c r="A84" s="21"/>
      <c r="B84" t="s">
        <v>92</v>
      </c>
      <c r="C84">
        <v>31</v>
      </c>
    </row>
    <row r="85" spans="1:7" x14ac:dyDescent="0.2">
      <c r="A85" s="21"/>
      <c r="B85" t="s">
        <v>93</v>
      </c>
      <c r="C85">
        <v>42</v>
      </c>
    </row>
    <row r="86" spans="1:7" x14ac:dyDescent="0.2">
      <c r="A86" s="21"/>
      <c r="B86" t="s">
        <v>94</v>
      </c>
      <c r="C86">
        <v>307</v>
      </c>
      <c r="D86">
        <v>4791</v>
      </c>
      <c r="E86">
        <v>9.8100605301607181E-3</v>
      </c>
      <c r="F86">
        <v>380</v>
      </c>
      <c r="G86">
        <v>7.9315383009810059E-2</v>
      </c>
    </row>
    <row r="87" spans="1:7" x14ac:dyDescent="0.2">
      <c r="A87" s="21" t="s">
        <v>106</v>
      </c>
      <c r="B87" t="s">
        <v>90</v>
      </c>
      <c r="C87">
        <v>3241</v>
      </c>
    </row>
    <row r="88" spans="1:7" x14ac:dyDescent="0.2">
      <c r="A88" s="21"/>
      <c r="B88" t="s">
        <v>91</v>
      </c>
      <c r="C88">
        <v>62</v>
      </c>
    </row>
    <row r="89" spans="1:7" x14ac:dyDescent="0.2">
      <c r="A89" s="21"/>
      <c r="B89" t="s">
        <v>92</v>
      </c>
      <c r="C89">
        <v>36</v>
      </c>
    </row>
    <row r="90" spans="1:7" x14ac:dyDescent="0.2">
      <c r="A90" s="21"/>
      <c r="B90" t="s">
        <v>93</v>
      </c>
      <c r="C90">
        <v>53</v>
      </c>
    </row>
    <row r="91" spans="1:7" x14ac:dyDescent="0.2">
      <c r="A91" s="21"/>
      <c r="B91" t="s">
        <v>94</v>
      </c>
      <c r="C91">
        <v>428</v>
      </c>
      <c r="D91">
        <v>3820</v>
      </c>
      <c r="E91">
        <v>1.6230366492146597E-2</v>
      </c>
      <c r="F91">
        <v>517</v>
      </c>
      <c r="G91">
        <v>0.13534031413612566</v>
      </c>
    </row>
    <row r="92" spans="1:7" x14ac:dyDescent="0.2">
      <c r="A92" s="21" t="s">
        <v>179</v>
      </c>
      <c r="B92" s="21" t="s">
        <v>180</v>
      </c>
      <c r="C92">
        <v>31454</v>
      </c>
      <c r="D92">
        <v>246</v>
      </c>
      <c r="F92">
        <v>1613</v>
      </c>
      <c r="G92">
        <v>1859</v>
      </c>
    </row>
    <row r="93" spans="1:7" x14ac:dyDescent="0.2">
      <c r="D93">
        <v>7.8209448718763903E-3</v>
      </c>
      <c r="F93">
        <v>5.1281236090799265E-2</v>
      </c>
    </row>
  </sheetData>
  <mergeCells count="7">
    <mergeCell ref="A87:A91"/>
    <mergeCell ref="A92:B92"/>
    <mergeCell ref="B1"/>
    <mergeCell ref="A2"/>
    <mergeCell ref="A72:A76"/>
    <mergeCell ref="A77:A81"/>
    <mergeCell ref="A82:A86"/>
  </mergeCells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2:B20"/>
  <sheetViews>
    <sheetView workbookViewId="0">
      <selection activeCell="B22" sqref="B21:B22"/>
    </sheetView>
  </sheetViews>
  <sheetFormatPr baseColWidth="10" defaultColWidth="11.42578125" defaultRowHeight="12.75" x14ac:dyDescent="0.2"/>
  <cols>
    <col min="1" max="1" width="11.42578125" customWidth="1"/>
    <col min="2" max="2" width="89.85546875" customWidth="1"/>
  </cols>
  <sheetData>
    <row r="2" spans="1:2" x14ac:dyDescent="0.2">
      <c r="A2" t="s">
        <v>134</v>
      </c>
      <c r="B2" t="s">
        <v>135</v>
      </c>
    </row>
    <row r="3" spans="1:2" x14ac:dyDescent="0.2">
      <c r="A3">
        <v>2708968</v>
      </c>
      <c r="B3" t="s">
        <v>140</v>
      </c>
    </row>
    <row r="4" spans="1:2" x14ac:dyDescent="0.2">
      <c r="A4">
        <v>2710211</v>
      </c>
      <c r="B4" t="s">
        <v>140</v>
      </c>
    </row>
    <row r="5" spans="1:2" x14ac:dyDescent="0.2">
      <c r="A5">
        <v>2717251</v>
      </c>
      <c r="B5" t="s">
        <v>140</v>
      </c>
    </row>
    <row r="6" spans="1:2" x14ac:dyDescent="0.2">
      <c r="A6">
        <v>2721932</v>
      </c>
      <c r="B6" t="s">
        <v>143</v>
      </c>
    </row>
    <row r="7" spans="1:2" x14ac:dyDescent="0.2">
      <c r="A7">
        <v>2758889</v>
      </c>
      <c r="B7" t="s">
        <v>151</v>
      </c>
    </row>
    <row r="8" spans="1:2" x14ac:dyDescent="0.2">
      <c r="A8">
        <v>2767497</v>
      </c>
      <c r="B8" t="s">
        <v>150</v>
      </c>
    </row>
    <row r="9" spans="1:2" x14ac:dyDescent="0.2">
      <c r="A9">
        <v>2750929</v>
      </c>
      <c r="B9" t="s">
        <v>152</v>
      </c>
    </row>
    <row r="10" spans="1:2" x14ac:dyDescent="0.2">
      <c r="A10">
        <v>2785600</v>
      </c>
      <c r="B10" t="s">
        <v>152</v>
      </c>
    </row>
    <row r="11" spans="1:2" x14ac:dyDescent="0.2">
      <c r="A11">
        <v>2784181</v>
      </c>
      <c r="B11" t="s">
        <v>0</v>
      </c>
    </row>
    <row r="12" spans="1:2" x14ac:dyDescent="0.2">
      <c r="A12">
        <v>2795418</v>
      </c>
      <c r="B12" t="s">
        <v>1</v>
      </c>
    </row>
    <row r="13" spans="1:2" x14ac:dyDescent="0.2">
      <c r="A13">
        <v>2729127</v>
      </c>
      <c r="B13" t="s">
        <v>2</v>
      </c>
    </row>
    <row r="14" spans="1:2" x14ac:dyDescent="0.2">
      <c r="A14">
        <v>2814236</v>
      </c>
      <c r="B14" t="s">
        <v>155</v>
      </c>
    </row>
    <row r="15" spans="1:2" x14ac:dyDescent="0.2">
      <c r="A15">
        <v>2735395</v>
      </c>
      <c r="B15" t="s">
        <v>156</v>
      </c>
    </row>
    <row r="16" spans="1:2" x14ac:dyDescent="0.2">
      <c r="A16">
        <v>2831045</v>
      </c>
      <c r="B16" t="s">
        <v>157</v>
      </c>
    </row>
    <row r="17" spans="1:2" x14ac:dyDescent="0.2">
      <c r="A17">
        <v>2883468</v>
      </c>
      <c r="B17" t="s">
        <v>162</v>
      </c>
    </row>
    <row r="18" spans="1:2" x14ac:dyDescent="0.2">
      <c r="A18">
        <v>2932815</v>
      </c>
      <c r="B18" t="s">
        <v>165</v>
      </c>
    </row>
    <row r="19" spans="1:2" x14ac:dyDescent="0.2">
      <c r="A19">
        <v>2933520</v>
      </c>
      <c r="B19" t="s">
        <v>165</v>
      </c>
    </row>
    <row r="20" spans="1:2" x14ac:dyDescent="0.2">
      <c r="A20">
        <v>2931795</v>
      </c>
      <c r="B20" t="s">
        <v>165</v>
      </c>
    </row>
  </sheetData>
  <phoneticPr fontId="8" type="noConversion"/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P46"/>
  <sheetViews>
    <sheetView zoomScale="85" workbookViewId="0">
      <selection activeCell="B20" sqref="B20"/>
    </sheetView>
  </sheetViews>
  <sheetFormatPr baseColWidth="10" defaultColWidth="11.42578125" defaultRowHeight="12.75" x14ac:dyDescent="0.2"/>
  <cols>
    <col min="1" max="1" width="16.28515625" customWidth="1"/>
  </cols>
  <sheetData>
    <row r="1" spans="1:16" x14ac:dyDescent="0.2">
      <c r="B1">
        <v>2011</v>
      </c>
      <c r="C1">
        <v>2012</v>
      </c>
      <c r="D1" t="s">
        <v>129</v>
      </c>
    </row>
    <row r="2" spans="1:16" x14ac:dyDescent="0.2">
      <c r="A2" t="s">
        <v>25</v>
      </c>
      <c r="B2">
        <v>15.139090392985555</v>
      </c>
      <c r="C2">
        <v>19.07928806999373</v>
      </c>
      <c r="D2">
        <f t="shared" ref="D2:D20" si="0">+C2-B2</f>
        <v>3.9401976770081752</v>
      </c>
      <c r="O2" t="s">
        <v>25</v>
      </c>
      <c r="P2">
        <v>19.07928806999373</v>
      </c>
    </row>
    <row r="3" spans="1:16" x14ac:dyDescent="0.2">
      <c r="A3" t="s">
        <v>26</v>
      </c>
      <c r="B3">
        <v>18.052917614758261</v>
      </c>
      <c r="C3">
        <v>16.532516191292746</v>
      </c>
      <c r="D3">
        <f t="shared" si="0"/>
        <v>-1.5204014234655148</v>
      </c>
      <c r="O3" t="s">
        <v>26</v>
      </c>
      <c r="P3">
        <v>16.532516191292746</v>
      </c>
    </row>
    <row r="4" spans="1:16" x14ac:dyDescent="0.2">
      <c r="A4" t="s">
        <v>27</v>
      </c>
      <c r="B4">
        <v>17.50489590057219</v>
      </c>
      <c r="C4">
        <v>18.890646768518735</v>
      </c>
      <c r="D4">
        <f t="shared" si="0"/>
        <v>1.3857508679465447</v>
      </c>
      <c r="O4" t="s">
        <v>27</v>
      </c>
      <c r="P4">
        <v>18.890646768518735</v>
      </c>
    </row>
    <row r="5" spans="1:16" x14ac:dyDescent="0.2">
      <c r="A5" t="s">
        <v>28</v>
      </c>
      <c r="B5">
        <v>21.497374839803218</v>
      </c>
      <c r="C5">
        <v>19.480045128771216</v>
      </c>
      <c r="D5">
        <f t="shared" si="0"/>
        <v>-2.0173297110320014</v>
      </c>
      <c r="O5" t="s">
        <v>28</v>
      </c>
      <c r="P5">
        <v>19.480045128771216</v>
      </c>
    </row>
    <row r="6" spans="1:16" x14ac:dyDescent="0.2">
      <c r="A6" t="s">
        <v>29</v>
      </c>
      <c r="B6">
        <v>15.977248398280848</v>
      </c>
      <c r="C6">
        <v>15.765134529147982</v>
      </c>
      <c r="D6">
        <f t="shared" si="0"/>
        <v>-0.21211386913286567</v>
      </c>
      <c r="O6" t="s">
        <v>29</v>
      </c>
      <c r="P6">
        <v>15.765134529147982</v>
      </c>
    </row>
    <row r="7" spans="1:16" x14ac:dyDescent="0.2">
      <c r="A7" t="s">
        <v>30</v>
      </c>
      <c r="B7">
        <v>15.524936929943721</v>
      </c>
      <c r="C7">
        <v>23.952095808383234</v>
      </c>
      <c r="D7">
        <f t="shared" si="0"/>
        <v>8.4271588784395135</v>
      </c>
      <c r="O7" t="s">
        <v>30</v>
      </c>
      <c r="P7">
        <v>23.952095808383234</v>
      </c>
    </row>
    <row r="8" spans="1:16" x14ac:dyDescent="0.2">
      <c r="A8" t="s">
        <v>31</v>
      </c>
      <c r="B8">
        <v>26.716537536735242</v>
      </c>
      <c r="C8">
        <v>16.406156783200093</v>
      </c>
      <c r="D8">
        <f t="shared" si="0"/>
        <v>-10.310380753535149</v>
      </c>
      <c r="O8" t="s">
        <v>31</v>
      </c>
      <c r="P8">
        <v>16.406156783200093</v>
      </c>
    </row>
    <row r="9" spans="1:16" x14ac:dyDescent="0.2">
      <c r="A9" t="s">
        <v>32</v>
      </c>
      <c r="B9">
        <v>24.17522200912212</v>
      </c>
      <c r="C9">
        <v>25.503698036215251</v>
      </c>
      <c r="D9">
        <f t="shared" si="0"/>
        <v>1.3284760270931315</v>
      </c>
      <c r="O9" t="s">
        <v>32</v>
      </c>
      <c r="P9">
        <v>25.503698036215251</v>
      </c>
    </row>
    <row r="10" spans="1:16" x14ac:dyDescent="0.2">
      <c r="A10" t="s">
        <v>33</v>
      </c>
      <c r="B10">
        <v>31.110851854012328</v>
      </c>
      <c r="C10">
        <v>30.432136335970785</v>
      </c>
      <c r="D10">
        <f t="shared" si="0"/>
        <v>-0.67871551804154251</v>
      </c>
      <c r="O10" t="s">
        <v>33</v>
      </c>
      <c r="P10">
        <v>30.432136335970785</v>
      </c>
    </row>
    <row r="11" spans="1:16" x14ac:dyDescent="0.2">
      <c r="A11" t="s">
        <v>34</v>
      </c>
      <c r="B11">
        <v>10.408211554762168</v>
      </c>
      <c r="C11">
        <v>9.1728652998844673</v>
      </c>
      <c r="D11">
        <f t="shared" si="0"/>
        <v>-1.235346254877701</v>
      </c>
      <c r="O11" t="s">
        <v>34</v>
      </c>
      <c r="P11">
        <v>9.1728652998844673</v>
      </c>
    </row>
    <row r="12" spans="1:16" x14ac:dyDescent="0.2">
      <c r="A12" t="s">
        <v>35</v>
      </c>
      <c r="B12">
        <v>27.425907197586522</v>
      </c>
      <c r="C12">
        <v>15.911742866235281</v>
      </c>
      <c r="D12">
        <f t="shared" si="0"/>
        <v>-11.514164331351241</v>
      </c>
      <c r="O12" t="s">
        <v>35</v>
      </c>
      <c r="P12">
        <v>15.911742866235281</v>
      </c>
    </row>
    <row r="13" spans="1:16" x14ac:dyDescent="0.2">
      <c r="A13" t="s">
        <v>36</v>
      </c>
      <c r="B13">
        <v>21.121926319680355</v>
      </c>
      <c r="C13">
        <v>16.433853738701725</v>
      </c>
      <c r="D13">
        <f t="shared" si="0"/>
        <v>-4.6880725809786306</v>
      </c>
      <c r="O13" t="s">
        <v>36</v>
      </c>
      <c r="P13">
        <v>16.433853738701725</v>
      </c>
    </row>
    <row r="14" spans="1:16" x14ac:dyDescent="0.2">
      <c r="A14" t="s">
        <v>37</v>
      </c>
      <c r="B14">
        <v>15.035731974810728</v>
      </c>
      <c r="C14">
        <v>15.459982800769133</v>
      </c>
      <c r="D14">
        <f t="shared" si="0"/>
        <v>0.42425082595840458</v>
      </c>
      <c r="O14" t="s">
        <v>37</v>
      </c>
      <c r="P14">
        <v>15.459982800769133</v>
      </c>
    </row>
    <row r="15" spans="1:16" x14ac:dyDescent="0.2">
      <c r="A15" t="s">
        <v>38</v>
      </c>
      <c r="B15">
        <v>27.020877183002444</v>
      </c>
      <c r="C15">
        <v>23.499001292445069</v>
      </c>
      <c r="D15">
        <f t="shared" si="0"/>
        <v>-3.521875890557375</v>
      </c>
      <c r="O15" t="s">
        <v>38</v>
      </c>
      <c r="P15">
        <v>23.499001292445069</v>
      </c>
    </row>
    <row r="16" spans="1:16" x14ac:dyDescent="0.2">
      <c r="A16" t="s">
        <v>39</v>
      </c>
      <c r="B16">
        <v>19.322775368871781</v>
      </c>
      <c r="C16">
        <v>17.617194381716558</v>
      </c>
      <c r="D16">
        <f t="shared" si="0"/>
        <v>-1.7055809871552228</v>
      </c>
      <c r="O16" t="s">
        <v>39</v>
      </c>
      <c r="P16">
        <v>17.617194381716558</v>
      </c>
    </row>
    <row r="17" spans="1:16" x14ac:dyDescent="0.2">
      <c r="A17" t="s">
        <v>40</v>
      </c>
      <c r="B17">
        <v>29.527294852408264</v>
      </c>
      <c r="C17">
        <v>21.235539059542603</v>
      </c>
      <c r="D17">
        <f t="shared" si="0"/>
        <v>-8.2917557928656613</v>
      </c>
      <c r="O17" t="s">
        <v>40</v>
      </c>
      <c r="P17">
        <v>21.235539059542603</v>
      </c>
    </row>
    <row r="18" spans="1:16" x14ac:dyDescent="0.2">
      <c r="A18" t="s">
        <v>41</v>
      </c>
      <c r="B18">
        <v>14.615938118366612</v>
      </c>
      <c r="C18">
        <v>14.528724499061687</v>
      </c>
      <c r="D18">
        <f t="shared" si="0"/>
        <v>-8.7213619304925771E-2</v>
      </c>
      <c r="O18" t="s">
        <v>41</v>
      </c>
      <c r="P18">
        <v>14.528724499061687</v>
      </c>
    </row>
    <row r="19" spans="1:16" x14ac:dyDescent="0.2">
      <c r="A19" t="s">
        <v>42</v>
      </c>
      <c r="B19">
        <v>26.653818159451344</v>
      </c>
      <c r="C19">
        <v>16.656857628285564</v>
      </c>
      <c r="D19">
        <f t="shared" si="0"/>
        <v>-9.9969605311657794</v>
      </c>
      <c r="O19" t="s">
        <v>42</v>
      </c>
      <c r="P19">
        <v>16.656857628285564</v>
      </c>
    </row>
    <row r="20" spans="1:16" x14ac:dyDescent="0.2">
      <c r="A20" t="s">
        <v>43</v>
      </c>
      <c r="B20">
        <v>20.235132236589166</v>
      </c>
      <c r="C20">
        <v>10.387667760834336</v>
      </c>
      <c r="D20">
        <f t="shared" si="0"/>
        <v>-9.8474644757548297</v>
      </c>
      <c r="O20" t="s">
        <v>43</v>
      </c>
      <c r="P20">
        <v>10.387667760834336</v>
      </c>
    </row>
    <row r="27" spans="1:16" x14ac:dyDescent="0.2">
      <c r="B27">
        <v>2012</v>
      </c>
    </row>
    <row r="28" spans="1:16" x14ac:dyDescent="0.2">
      <c r="A28" t="s">
        <v>34</v>
      </c>
      <c r="B28">
        <v>9.1999999999999993</v>
      </c>
      <c r="C28">
        <v>14.8</v>
      </c>
    </row>
    <row r="29" spans="1:16" x14ac:dyDescent="0.2">
      <c r="A29" t="s">
        <v>43</v>
      </c>
      <c r="B29">
        <v>10.4</v>
      </c>
      <c r="C29">
        <v>14.8</v>
      </c>
    </row>
    <row r="30" spans="1:16" x14ac:dyDescent="0.2">
      <c r="A30" t="s">
        <v>41</v>
      </c>
      <c r="B30">
        <v>14.5</v>
      </c>
      <c r="C30">
        <v>14.8</v>
      </c>
    </row>
    <row r="31" spans="1:16" x14ac:dyDescent="0.2">
      <c r="A31" t="s">
        <v>37</v>
      </c>
      <c r="B31">
        <v>15.5</v>
      </c>
      <c r="C31">
        <v>14.8</v>
      </c>
    </row>
    <row r="32" spans="1:16" x14ac:dyDescent="0.2">
      <c r="A32" t="s">
        <v>29</v>
      </c>
      <c r="B32">
        <v>15.8</v>
      </c>
      <c r="C32">
        <v>14.8</v>
      </c>
    </row>
    <row r="33" spans="1:3" x14ac:dyDescent="0.2">
      <c r="A33" t="s">
        <v>35</v>
      </c>
      <c r="B33">
        <v>15.9</v>
      </c>
      <c r="C33">
        <v>14.8</v>
      </c>
    </row>
    <row r="34" spans="1:3" x14ac:dyDescent="0.2">
      <c r="A34" t="s">
        <v>31</v>
      </c>
      <c r="B34">
        <v>16.399999999999999</v>
      </c>
      <c r="C34">
        <v>14.8</v>
      </c>
    </row>
    <row r="35" spans="1:3" x14ac:dyDescent="0.2">
      <c r="A35" t="s">
        <v>36</v>
      </c>
      <c r="B35">
        <v>16.399999999999999</v>
      </c>
      <c r="C35">
        <v>14.8</v>
      </c>
    </row>
    <row r="36" spans="1:3" x14ac:dyDescent="0.2">
      <c r="A36" t="s">
        <v>26</v>
      </c>
      <c r="B36">
        <v>16.5</v>
      </c>
      <c r="C36">
        <v>14.8</v>
      </c>
    </row>
    <row r="37" spans="1:3" x14ac:dyDescent="0.2">
      <c r="A37" t="s">
        <v>42</v>
      </c>
      <c r="B37">
        <v>16.7</v>
      </c>
      <c r="C37">
        <v>14.8</v>
      </c>
    </row>
    <row r="38" spans="1:3" x14ac:dyDescent="0.2">
      <c r="A38" t="s">
        <v>39</v>
      </c>
      <c r="B38">
        <v>17.600000000000001</v>
      </c>
      <c r="C38">
        <v>14.8</v>
      </c>
    </row>
    <row r="39" spans="1:3" x14ac:dyDescent="0.2">
      <c r="A39" t="s">
        <v>27</v>
      </c>
      <c r="B39">
        <v>18.899999999999999</v>
      </c>
      <c r="C39">
        <v>14.8</v>
      </c>
    </row>
    <row r="40" spans="1:3" x14ac:dyDescent="0.2">
      <c r="A40" t="s">
        <v>25</v>
      </c>
      <c r="B40">
        <v>20.399999999999999</v>
      </c>
      <c r="C40">
        <v>14.8</v>
      </c>
    </row>
    <row r="41" spans="1:3" x14ac:dyDescent="0.2">
      <c r="A41" t="s">
        <v>28</v>
      </c>
      <c r="B41">
        <v>19.5</v>
      </c>
      <c r="C41">
        <v>14.8</v>
      </c>
    </row>
    <row r="42" spans="1:3" x14ac:dyDescent="0.2">
      <c r="A42" t="s">
        <v>40</v>
      </c>
      <c r="B42">
        <v>21.2</v>
      </c>
      <c r="C42">
        <v>14.8</v>
      </c>
    </row>
    <row r="43" spans="1:3" x14ac:dyDescent="0.2">
      <c r="A43" t="s">
        <v>38</v>
      </c>
      <c r="B43">
        <v>23.5</v>
      </c>
      <c r="C43">
        <v>14.8</v>
      </c>
    </row>
    <row r="44" spans="1:3" x14ac:dyDescent="0.2">
      <c r="A44" t="s">
        <v>30</v>
      </c>
      <c r="B44">
        <v>24</v>
      </c>
      <c r="C44">
        <v>14.8</v>
      </c>
    </row>
    <row r="45" spans="1:3" x14ac:dyDescent="0.2">
      <c r="A45" t="s">
        <v>32</v>
      </c>
      <c r="B45">
        <v>25.5</v>
      </c>
      <c r="C45">
        <v>14.8</v>
      </c>
    </row>
    <row r="46" spans="1:3" x14ac:dyDescent="0.2">
      <c r="A46" t="s">
        <v>33</v>
      </c>
      <c r="B46">
        <v>30.4</v>
      </c>
      <c r="C46">
        <v>14.8</v>
      </c>
    </row>
  </sheetData>
  <phoneticPr fontId="10" type="noConversion"/>
  <pageMargins left="0.75" right="0.75" top="1" bottom="1" header="0" footer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1:D118"/>
  <sheetViews>
    <sheetView topLeftCell="A49" workbookViewId="0">
      <selection activeCell="C2" sqref="C2"/>
    </sheetView>
  </sheetViews>
  <sheetFormatPr baseColWidth="10" defaultColWidth="11.42578125" defaultRowHeight="12.75" x14ac:dyDescent="0.2"/>
  <sheetData>
    <row r="1" spans="2:4" x14ac:dyDescent="0.2">
      <c r="B1" t="s">
        <v>96</v>
      </c>
    </row>
    <row r="2" spans="2:4" x14ac:dyDescent="0.2">
      <c r="C2" t="s">
        <v>159</v>
      </c>
      <c r="D2" t="s">
        <v>95</v>
      </c>
    </row>
    <row r="3" spans="2:4" x14ac:dyDescent="0.2">
      <c r="C3">
        <v>0</v>
      </c>
      <c r="D3" t="s">
        <v>47</v>
      </c>
    </row>
    <row r="4" spans="2:4" x14ac:dyDescent="0.2">
      <c r="C4">
        <v>1</v>
      </c>
      <c r="D4" t="s">
        <v>47</v>
      </c>
    </row>
    <row r="5" spans="2:4" x14ac:dyDescent="0.2">
      <c r="C5">
        <v>2</v>
      </c>
      <c r="D5" t="s">
        <v>47</v>
      </c>
    </row>
    <row r="6" spans="2:4" x14ac:dyDescent="0.2">
      <c r="C6">
        <v>3</v>
      </c>
      <c r="D6" t="s">
        <v>47</v>
      </c>
    </row>
    <row r="7" spans="2:4" x14ac:dyDescent="0.2">
      <c r="C7">
        <v>4</v>
      </c>
      <c r="D7" t="s">
        <v>47</v>
      </c>
    </row>
    <row r="8" spans="2:4" x14ac:dyDescent="0.2">
      <c r="C8">
        <v>5</v>
      </c>
      <c r="D8" t="s">
        <v>48</v>
      </c>
    </row>
    <row r="9" spans="2:4" x14ac:dyDescent="0.2">
      <c r="C9">
        <v>6</v>
      </c>
      <c r="D9" t="s">
        <v>48</v>
      </c>
    </row>
    <row r="10" spans="2:4" x14ac:dyDescent="0.2">
      <c r="C10">
        <v>7</v>
      </c>
      <c r="D10" t="s">
        <v>48</v>
      </c>
    </row>
    <row r="11" spans="2:4" x14ac:dyDescent="0.2">
      <c r="C11">
        <v>8</v>
      </c>
      <c r="D11" t="s">
        <v>48</v>
      </c>
    </row>
    <row r="12" spans="2:4" x14ac:dyDescent="0.2">
      <c r="C12">
        <v>9</v>
      </c>
      <c r="D12" t="s">
        <v>48</v>
      </c>
    </row>
    <row r="13" spans="2:4" x14ac:dyDescent="0.2">
      <c r="C13">
        <v>10</v>
      </c>
      <c r="D13" t="s">
        <v>49</v>
      </c>
    </row>
    <row r="14" spans="2:4" x14ac:dyDescent="0.2">
      <c r="C14">
        <v>11</v>
      </c>
      <c r="D14" t="s">
        <v>49</v>
      </c>
    </row>
    <row r="15" spans="2:4" x14ac:dyDescent="0.2">
      <c r="C15">
        <v>12</v>
      </c>
      <c r="D15" t="s">
        <v>49</v>
      </c>
    </row>
    <row r="16" spans="2:4" x14ac:dyDescent="0.2">
      <c r="C16">
        <v>13</v>
      </c>
      <c r="D16" t="s">
        <v>49</v>
      </c>
    </row>
    <row r="17" spans="3:4" x14ac:dyDescent="0.2">
      <c r="C17">
        <v>14</v>
      </c>
      <c r="D17" t="s">
        <v>49</v>
      </c>
    </row>
    <row r="18" spans="3:4" x14ac:dyDescent="0.2">
      <c r="C18">
        <v>15</v>
      </c>
      <c r="D18" t="s">
        <v>50</v>
      </c>
    </row>
    <row r="19" spans="3:4" x14ac:dyDescent="0.2">
      <c r="C19">
        <v>16</v>
      </c>
      <c r="D19" t="s">
        <v>50</v>
      </c>
    </row>
    <row r="20" spans="3:4" x14ac:dyDescent="0.2">
      <c r="C20">
        <v>17</v>
      </c>
      <c r="D20" t="s">
        <v>50</v>
      </c>
    </row>
    <row r="21" spans="3:4" x14ac:dyDescent="0.2">
      <c r="C21">
        <v>18</v>
      </c>
      <c r="D21" t="s">
        <v>50</v>
      </c>
    </row>
    <row r="22" spans="3:4" x14ac:dyDescent="0.2">
      <c r="C22">
        <v>19</v>
      </c>
      <c r="D22" t="s">
        <v>50</v>
      </c>
    </row>
    <row r="23" spans="3:4" x14ac:dyDescent="0.2">
      <c r="C23">
        <v>20</v>
      </c>
      <c r="D23" t="s">
        <v>51</v>
      </c>
    </row>
    <row r="24" spans="3:4" x14ac:dyDescent="0.2">
      <c r="C24">
        <v>21</v>
      </c>
      <c r="D24" t="s">
        <v>51</v>
      </c>
    </row>
    <row r="25" spans="3:4" x14ac:dyDescent="0.2">
      <c r="C25">
        <v>22</v>
      </c>
      <c r="D25" t="s">
        <v>51</v>
      </c>
    </row>
    <row r="26" spans="3:4" x14ac:dyDescent="0.2">
      <c r="C26">
        <v>23</v>
      </c>
      <c r="D26" t="s">
        <v>51</v>
      </c>
    </row>
    <row r="27" spans="3:4" x14ac:dyDescent="0.2">
      <c r="C27">
        <v>24</v>
      </c>
      <c r="D27" t="s">
        <v>51</v>
      </c>
    </row>
    <row r="28" spans="3:4" x14ac:dyDescent="0.2">
      <c r="C28">
        <v>25</v>
      </c>
      <c r="D28" t="s">
        <v>52</v>
      </c>
    </row>
    <row r="29" spans="3:4" x14ac:dyDescent="0.2">
      <c r="C29">
        <v>26</v>
      </c>
      <c r="D29" t="s">
        <v>52</v>
      </c>
    </row>
    <row r="30" spans="3:4" x14ac:dyDescent="0.2">
      <c r="C30">
        <v>27</v>
      </c>
      <c r="D30" t="s">
        <v>52</v>
      </c>
    </row>
    <row r="31" spans="3:4" x14ac:dyDescent="0.2">
      <c r="C31">
        <v>28</v>
      </c>
      <c r="D31" t="s">
        <v>52</v>
      </c>
    </row>
    <row r="32" spans="3:4" x14ac:dyDescent="0.2">
      <c r="C32">
        <v>29</v>
      </c>
      <c r="D32" t="s">
        <v>52</v>
      </c>
    </row>
    <row r="33" spans="3:4" x14ac:dyDescent="0.2">
      <c r="C33">
        <v>30</v>
      </c>
      <c r="D33" t="s">
        <v>53</v>
      </c>
    </row>
    <row r="34" spans="3:4" x14ac:dyDescent="0.2">
      <c r="C34">
        <v>31</v>
      </c>
      <c r="D34" t="s">
        <v>53</v>
      </c>
    </row>
    <row r="35" spans="3:4" x14ac:dyDescent="0.2">
      <c r="C35">
        <v>32</v>
      </c>
      <c r="D35" t="s">
        <v>53</v>
      </c>
    </row>
    <row r="36" spans="3:4" x14ac:dyDescent="0.2">
      <c r="C36">
        <v>33</v>
      </c>
      <c r="D36" t="s">
        <v>53</v>
      </c>
    </row>
    <row r="37" spans="3:4" x14ac:dyDescent="0.2">
      <c r="C37">
        <v>34</v>
      </c>
      <c r="D37" t="s">
        <v>53</v>
      </c>
    </row>
    <row r="38" spans="3:4" x14ac:dyDescent="0.2">
      <c r="C38">
        <v>35</v>
      </c>
      <c r="D38" t="s">
        <v>54</v>
      </c>
    </row>
    <row r="39" spans="3:4" x14ac:dyDescent="0.2">
      <c r="C39">
        <v>36</v>
      </c>
      <c r="D39" t="s">
        <v>54</v>
      </c>
    </row>
    <row r="40" spans="3:4" x14ac:dyDescent="0.2">
      <c r="C40">
        <v>37</v>
      </c>
      <c r="D40" t="s">
        <v>54</v>
      </c>
    </row>
    <row r="41" spans="3:4" x14ac:dyDescent="0.2">
      <c r="C41">
        <v>38</v>
      </c>
      <c r="D41" t="s">
        <v>54</v>
      </c>
    </row>
    <row r="42" spans="3:4" x14ac:dyDescent="0.2">
      <c r="C42">
        <v>39</v>
      </c>
      <c r="D42" t="s">
        <v>54</v>
      </c>
    </row>
    <row r="43" spans="3:4" x14ac:dyDescent="0.2">
      <c r="C43">
        <v>40</v>
      </c>
      <c r="D43" t="s">
        <v>55</v>
      </c>
    </row>
    <row r="44" spans="3:4" x14ac:dyDescent="0.2">
      <c r="C44">
        <v>41</v>
      </c>
      <c r="D44" t="s">
        <v>55</v>
      </c>
    </row>
    <row r="45" spans="3:4" x14ac:dyDescent="0.2">
      <c r="C45">
        <v>42</v>
      </c>
      <c r="D45" t="s">
        <v>55</v>
      </c>
    </row>
    <row r="46" spans="3:4" x14ac:dyDescent="0.2">
      <c r="C46">
        <v>43</v>
      </c>
      <c r="D46" t="s">
        <v>55</v>
      </c>
    </row>
    <row r="47" spans="3:4" x14ac:dyDescent="0.2">
      <c r="C47">
        <v>44</v>
      </c>
      <c r="D47" t="s">
        <v>55</v>
      </c>
    </row>
    <row r="48" spans="3:4" x14ac:dyDescent="0.2">
      <c r="C48">
        <v>45</v>
      </c>
      <c r="D48" t="s">
        <v>56</v>
      </c>
    </row>
    <row r="49" spans="3:4" x14ac:dyDescent="0.2">
      <c r="C49">
        <v>46</v>
      </c>
      <c r="D49" t="s">
        <v>56</v>
      </c>
    </row>
    <row r="50" spans="3:4" x14ac:dyDescent="0.2">
      <c r="C50">
        <v>47</v>
      </c>
      <c r="D50" t="s">
        <v>56</v>
      </c>
    </row>
    <row r="51" spans="3:4" x14ac:dyDescent="0.2">
      <c r="C51">
        <v>48</v>
      </c>
      <c r="D51" t="s">
        <v>56</v>
      </c>
    </row>
    <row r="52" spans="3:4" x14ac:dyDescent="0.2">
      <c r="C52">
        <v>49</v>
      </c>
      <c r="D52" t="s">
        <v>56</v>
      </c>
    </row>
    <row r="53" spans="3:4" x14ac:dyDescent="0.2">
      <c r="C53">
        <v>50</v>
      </c>
      <c r="D53" t="s">
        <v>57</v>
      </c>
    </row>
    <row r="54" spans="3:4" x14ac:dyDescent="0.2">
      <c r="C54">
        <v>51</v>
      </c>
      <c r="D54" t="s">
        <v>57</v>
      </c>
    </row>
    <row r="55" spans="3:4" x14ac:dyDescent="0.2">
      <c r="C55">
        <v>52</v>
      </c>
      <c r="D55" t="s">
        <v>57</v>
      </c>
    </row>
    <row r="56" spans="3:4" x14ac:dyDescent="0.2">
      <c r="C56">
        <v>53</v>
      </c>
      <c r="D56" t="s">
        <v>57</v>
      </c>
    </row>
    <row r="57" spans="3:4" x14ac:dyDescent="0.2">
      <c r="C57">
        <v>54</v>
      </c>
      <c r="D57" t="s">
        <v>57</v>
      </c>
    </row>
    <row r="58" spans="3:4" x14ac:dyDescent="0.2">
      <c r="C58">
        <v>55</v>
      </c>
      <c r="D58" t="s">
        <v>58</v>
      </c>
    </row>
    <row r="59" spans="3:4" x14ac:dyDescent="0.2">
      <c r="C59">
        <v>56</v>
      </c>
      <c r="D59" t="s">
        <v>58</v>
      </c>
    </row>
    <row r="60" spans="3:4" x14ac:dyDescent="0.2">
      <c r="C60">
        <v>57</v>
      </c>
      <c r="D60" t="s">
        <v>58</v>
      </c>
    </row>
    <row r="61" spans="3:4" x14ac:dyDescent="0.2">
      <c r="C61">
        <v>58</v>
      </c>
      <c r="D61" t="s">
        <v>58</v>
      </c>
    </row>
    <row r="62" spans="3:4" x14ac:dyDescent="0.2">
      <c r="C62">
        <v>59</v>
      </c>
      <c r="D62" t="s">
        <v>58</v>
      </c>
    </row>
    <row r="63" spans="3:4" x14ac:dyDescent="0.2">
      <c r="C63">
        <v>60</v>
      </c>
      <c r="D63" t="s">
        <v>59</v>
      </c>
    </row>
    <row r="64" spans="3:4" x14ac:dyDescent="0.2">
      <c r="C64">
        <v>61</v>
      </c>
      <c r="D64" t="s">
        <v>59</v>
      </c>
    </row>
    <row r="65" spans="3:4" x14ac:dyDescent="0.2">
      <c r="C65">
        <v>62</v>
      </c>
      <c r="D65" t="s">
        <v>59</v>
      </c>
    </row>
    <row r="66" spans="3:4" x14ac:dyDescent="0.2">
      <c r="C66">
        <v>63</v>
      </c>
      <c r="D66" t="s">
        <v>59</v>
      </c>
    </row>
    <row r="67" spans="3:4" x14ac:dyDescent="0.2">
      <c r="C67">
        <v>64</v>
      </c>
      <c r="D67" t="s">
        <v>59</v>
      </c>
    </row>
    <row r="68" spans="3:4" x14ac:dyDescent="0.2">
      <c r="C68">
        <v>65</v>
      </c>
      <c r="D68" t="s">
        <v>60</v>
      </c>
    </row>
    <row r="69" spans="3:4" x14ac:dyDescent="0.2">
      <c r="C69">
        <v>66</v>
      </c>
      <c r="D69" t="s">
        <v>60</v>
      </c>
    </row>
    <row r="70" spans="3:4" x14ac:dyDescent="0.2">
      <c r="C70">
        <v>67</v>
      </c>
      <c r="D70" t="s">
        <v>60</v>
      </c>
    </row>
    <row r="71" spans="3:4" x14ac:dyDescent="0.2">
      <c r="C71">
        <v>68</v>
      </c>
      <c r="D71" t="s">
        <v>60</v>
      </c>
    </row>
    <row r="72" spans="3:4" x14ac:dyDescent="0.2">
      <c r="C72">
        <v>69</v>
      </c>
      <c r="D72" t="s">
        <v>60</v>
      </c>
    </row>
    <row r="73" spans="3:4" x14ac:dyDescent="0.2">
      <c r="C73">
        <v>70</v>
      </c>
      <c r="D73" t="s">
        <v>61</v>
      </c>
    </row>
    <row r="74" spans="3:4" x14ac:dyDescent="0.2">
      <c r="C74">
        <v>71</v>
      </c>
      <c r="D74" t="s">
        <v>61</v>
      </c>
    </row>
    <row r="75" spans="3:4" x14ac:dyDescent="0.2">
      <c r="C75">
        <v>72</v>
      </c>
      <c r="D75" t="s">
        <v>61</v>
      </c>
    </row>
    <row r="76" spans="3:4" x14ac:dyDescent="0.2">
      <c r="C76">
        <v>73</v>
      </c>
      <c r="D76" t="s">
        <v>61</v>
      </c>
    </row>
    <row r="77" spans="3:4" x14ac:dyDescent="0.2">
      <c r="C77">
        <v>74</v>
      </c>
      <c r="D77" t="s">
        <v>61</v>
      </c>
    </row>
    <row r="78" spans="3:4" x14ac:dyDescent="0.2">
      <c r="C78">
        <v>75</v>
      </c>
      <c r="D78" t="s">
        <v>61</v>
      </c>
    </row>
    <row r="79" spans="3:4" x14ac:dyDescent="0.2">
      <c r="C79">
        <v>76</v>
      </c>
      <c r="D79" t="s">
        <v>61</v>
      </c>
    </row>
    <row r="80" spans="3:4" x14ac:dyDescent="0.2">
      <c r="C80">
        <v>77</v>
      </c>
      <c r="D80" t="s">
        <v>61</v>
      </c>
    </row>
    <row r="81" spans="3:4" x14ac:dyDescent="0.2">
      <c r="C81">
        <v>78</v>
      </c>
      <c r="D81" t="s">
        <v>61</v>
      </c>
    </row>
    <row r="82" spans="3:4" x14ac:dyDescent="0.2">
      <c r="C82">
        <v>79</v>
      </c>
      <c r="D82" t="s">
        <v>61</v>
      </c>
    </row>
    <row r="83" spans="3:4" x14ac:dyDescent="0.2">
      <c r="C83">
        <v>80</v>
      </c>
      <c r="D83" t="s">
        <v>61</v>
      </c>
    </row>
    <row r="84" spans="3:4" x14ac:dyDescent="0.2">
      <c r="C84">
        <v>81</v>
      </c>
      <c r="D84" t="s">
        <v>61</v>
      </c>
    </row>
    <row r="85" spans="3:4" x14ac:dyDescent="0.2">
      <c r="C85">
        <v>82</v>
      </c>
      <c r="D85" t="s">
        <v>61</v>
      </c>
    </row>
    <row r="86" spans="3:4" x14ac:dyDescent="0.2">
      <c r="C86">
        <v>83</v>
      </c>
      <c r="D86" t="s">
        <v>61</v>
      </c>
    </row>
    <row r="87" spans="3:4" x14ac:dyDescent="0.2">
      <c r="C87">
        <v>84</v>
      </c>
      <c r="D87" t="s">
        <v>61</v>
      </c>
    </row>
    <row r="88" spans="3:4" x14ac:dyDescent="0.2">
      <c r="C88">
        <v>85</v>
      </c>
      <c r="D88" t="s">
        <v>61</v>
      </c>
    </row>
    <row r="89" spans="3:4" x14ac:dyDescent="0.2">
      <c r="C89">
        <v>86</v>
      </c>
      <c r="D89" t="s">
        <v>61</v>
      </c>
    </row>
    <row r="90" spans="3:4" x14ac:dyDescent="0.2">
      <c r="C90">
        <v>87</v>
      </c>
      <c r="D90" t="s">
        <v>61</v>
      </c>
    </row>
    <row r="91" spans="3:4" x14ac:dyDescent="0.2">
      <c r="C91">
        <v>88</v>
      </c>
      <c r="D91" t="s">
        <v>61</v>
      </c>
    </row>
    <row r="92" spans="3:4" x14ac:dyDescent="0.2">
      <c r="C92">
        <v>89</v>
      </c>
      <c r="D92" t="s">
        <v>61</v>
      </c>
    </row>
    <row r="93" spans="3:4" x14ac:dyDescent="0.2">
      <c r="C93">
        <v>90</v>
      </c>
      <c r="D93" t="s">
        <v>61</v>
      </c>
    </row>
    <row r="94" spans="3:4" x14ac:dyDescent="0.2">
      <c r="C94">
        <v>91</v>
      </c>
      <c r="D94" t="s">
        <v>61</v>
      </c>
    </row>
    <row r="95" spans="3:4" x14ac:dyDescent="0.2">
      <c r="C95">
        <v>92</v>
      </c>
      <c r="D95" t="s">
        <v>61</v>
      </c>
    </row>
    <row r="96" spans="3:4" x14ac:dyDescent="0.2">
      <c r="C96">
        <v>93</v>
      </c>
      <c r="D96" t="s">
        <v>61</v>
      </c>
    </row>
    <row r="97" spans="3:4" x14ac:dyDescent="0.2">
      <c r="C97">
        <v>94</v>
      </c>
      <c r="D97" t="s">
        <v>61</v>
      </c>
    </row>
    <row r="98" spans="3:4" x14ac:dyDescent="0.2">
      <c r="C98">
        <v>95</v>
      </c>
      <c r="D98" t="s">
        <v>61</v>
      </c>
    </row>
    <row r="99" spans="3:4" x14ac:dyDescent="0.2">
      <c r="C99">
        <v>96</v>
      </c>
      <c r="D99" t="s">
        <v>61</v>
      </c>
    </row>
    <row r="100" spans="3:4" x14ac:dyDescent="0.2">
      <c r="C100">
        <v>97</v>
      </c>
      <c r="D100" t="s">
        <v>61</v>
      </c>
    </row>
    <row r="101" spans="3:4" x14ac:dyDescent="0.2">
      <c r="C101">
        <v>98</v>
      </c>
      <c r="D101" t="s">
        <v>61</v>
      </c>
    </row>
    <row r="102" spans="3:4" x14ac:dyDescent="0.2">
      <c r="C102">
        <v>99</v>
      </c>
      <c r="D102" t="s">
        <v>61</v>
      </c>
    </row>
    <row r="103" spans="3:4" x14ac:dyDescent="0.2">
      <c r="C103">
        <v>100</v>
      </c>
      <c r="D103" t="s">
        <v>61</v>
      </c>
    </row>
    <row r="104" spans="3:4" x14ac:dyDescent="0.2">
      <c r="C104">
        <v>101</v>
      </c>
      <c r="D104" t="s">
        <v>61</v>
      </c>
    </row>
    <row r="105" spans="3:4" x14ac:dyDescent="0.2">
      <c r="C105">
        <v>102</v>
      </c>
      <c r="D105" t="s">
        <v>61</v>
      </c>
    </row>
    <row r="106" spans="3:4" x14ac:dyDescent="0.2">
      <c r="C106">
        <v>103</v>
      </c>
      <c r="D106" t="s">
        <v>61</v>
      </c>
    </row>
    <row r="107" spans="3:4" x14ac:dyDescent="0.2">
      <c r="C107">
        <v>104</v>
      </c>
      <c r="D107" t="s">
        <v>61</v>
      </c>
    </row>
    <row r="108" spans="3:4" x14ac:dyDescent="0.2">
      <c r="C108">
        <v>105</v>
      </c>
      <c r="D108" t="s">
        <v>61</v>
      </c>
    </row>
    <row r="109" spans="3:4" x14ac:dyDescent="0.2">
      <c r="C109">
        <v>106</v>
      </c>
      <c r="D109" t="s">
        <v>61</v>
      </c>
    </row>
    <row r="110" spans="3:4" x14ac:dyDescent="0.2">
      <c r="C110">
        <v>107</v>
      </c>
      <c r="D110" t="s">
        <v>61</v>
      </c>
    </row>
    <row r="111" spans="3:4" x14ac:dyDescent="0.2">
      <c r="C111">
        <v>108</v>
      </c>
      <c r="D111" t="s">
        <v>61</v>
      </c>
    </row>
    <row r="112" spans="3:4" x14ac:dyDescent="0.2">
      <c r="C112">
        <v>109</v>
      </c>
      <c r="D112" t="s">
        <v>61</v>
      </c>
    </row>
    <row r="113" spans="3:4" x14ac:dyDescent="0.2">
      <c r="C113">
        <v>110</v>
      </c>
      <c r="D113" t="s">
        <v>61</v>
      </c>
    </row>
    <row r="114" spans="3:4" x14ac:dyDescent="0.2">
      <c r="C114">
        <v>111</v>
      </c>
      <c r="D114" t="s">
        <v>61</v>
      </c>
    </row>
    <row r="115" spans="3:4" x14ac:dyDescent="0.2">
      <c r="C115">
        <v>112</v>
      </c>
      <c r="D115" t="s">
        <v>61</v>
      </c>
    </row>
    <row r="116" spans="3:4" x14ac:dyDescent="0.2">
      <c r="C116">
        <v>113</v>
      </c>
      <c r="D116" t="s">
        <v>61</v>
      </c>
    </row>
    <row r="117" spans="3:4" x14ac:dyDescent="0.2">
      <c r="C117">
        <v>114</v>
      </c>
      <c r="D117" t="s">
        <v>61</v>
      </c>
    </row>
    <row r="118" spans="3:4" x14ac:dyDescent="0.2">
      <c r="C118">
        <v>115</v>
      </c>
      <c r="D118" t="s">
        <v>61</v>
      </c>
    </row>
  </sheetData>
  <phoneticPr fontId="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"/>
  <sheetViews>
    <sheetView workbookViewId="0"/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</vt:i4>
      </vt:variant>
    </vt:vector>
  </HeadingPairs>
  <TitlesOfParts>
    <vt:vector size="13" baseType="lpstr">
      <vt:lpstr>Datos</vt:lpstr>
      <vt:lpstr>Metadatos</vt:lpstr>
      <vt:lpstr>motos</vt:lpstr>
      <vt:lpstr>Lesionados</vt:lpstr>
      <vt:lpstr>Casco</vt:lpstr>
      <vt:lpstr>Casco2</vt:lpstr>
      <vt:lpstr>alcohol</vt:lpstr>
      <vt:lpstr>ErroresSGSP</vt:lpstr>
      <vt:lpstr>tasaxdepto</vt:lpstr>
      <vt:lpstr>Pedad</vt:lpstr>
      <vt:lpstr>Hoja1</vt:lpstr>
      <vt:lpstr>Datos!Área_de_impresión</vt:lpstr>
      <vt:lpstr>Table1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gustavo.suarez</cp:lastModifiedBy>
  <cp:lastPrinted>2017-01-03T18:53:22Z</cp:lastPrinted>
  <dcterms:created xsi:type="dcterms:W3CDTF">2012-06-29T21:17:34Z</dcterms:created>
  <dcterms:modified xsi:type="dcterms:W3CDTF">2019-06-27T15:30:20Z</dcterms:modified>
</cp:coreProperties>
</file>